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 Inputs" sheetId="1" r:id="rId4"/>
    <sheet state="visible" name="Annual" sheetId="2" r:id="rId5"/>
    <sheet state="visible" name="Monthly" sheetId="3" r:id="rId6"/>
    <sheet state="visible" name="Sept Ice" sheetId="4" r:id="rId7"/>
    <sheet state="visible" name="Season Ice" sheetId="5" r:id="rId8"/>
    <sheet state="visible" name="Officials" sheetId="6" r:id="rId9"/>
    <sheet state="visible" name="Provincials" sheetId="7" r:id="rId10"/>
    <sheet state="visible" name="Team Account Names" sheetId="8" r:id="rId11"/>
  </sheets>
  <definedNames/>
  <calcPr/>
  <extLst>
    <ext uri="GoogleSheetsCustomDataVersion2">
      <go:sheetsCustomData xmlns:go="http://customooxmlschemas.google.com/" r:id="rId12" roundtripDataChecksum="bBoZwvvvP3TKJh30qiexw9FjsizNOqTY1ehuSOJxv7g="/>
    </ext>
  </extLst>
</workbook>
</file>

<file path=xl/sharedStrings.xml><?xml version="1.0" encoding="utf-8"?>
<sst xmlns="http://schemas.openxmlformats.org/spreadsheetml/2006/main" count="304" uniqueCount="210">
  <si>
    <t>NOTE:  2025-2026 IS A NEW JERSEY YEAR FOR ALL PLAYERS.  COST OF JERSEYS IS INCLUDED IN THE BGHC FEE.</t>
  </si>
  <si>
    <t>Age Group</t>
  </si>
  <si>
    <t>Level</t>
  </si>
  <si>
    <t>Season</t>
  </si>
  <si>
    <t>2025-2026</t>
  </si>
  <si>
    <t>Number of players</t>
  </si>
  <si>
    <t>Typically 17: 15 skaters, 2 goalies</t>
  </si>
  <si>
    <t>Coach</t>
  </si>
  <si>
    <t>Last name</t>
  </si>
  <si>
    <t>First name</t>
  </si>
  <si>
    <t>Email</t>
  </si>
  <si>
    <t>Manager</t>
  </si>
  <si>
    <t>Treasurer</t>
  </si>
  <si>
    <t>NOTE:  2025-2026 IS A NEW JERSEY YEAR FOR ALL PLAYERS. COST OF JERSEYS IS INCLUDED IN THE BGHC FEE.</t>
  </si>
  <si>
    <t>Burlington Barracuda's</t>
  </si>
  <si>
    <t>INPUT CELL</t>
  </si>
  <si>
    <t>do not enter data</t>
  </si>
  <si>
    <t>2025 2026 Hockey season budget template - DRAFT</t>
  </si>
  <si>
    <t>Calculated cell</t>
  </si>
  <si>
    <t>Linked cell (from other worksheet)</t>
  </si>
  <si>
    <t>Players (#)</t>
  </si>
  <si>
    <t>Fee per player</t>
  </si>
  <si>
    <t>THIS WILL CALCULATE AUTOMATICALLY TO SET BUDGET TO "0"</t>
  </si>
  <si>
    <t>Instructions</t>
  </si>
  <si>
    <t>FUNDS IN</t>
  </si>
  <si>
    <t>BUDGET</t>
  </si>
  <si>
    <t>ACTUAL</t>
  </si>
  <si>
    <t>Fill in orange cells as needed; blue cells are subtotals; line 77 should be "0" approximately</t>
  </si>
  <si>
    <t xml:space="preserve">  Player fees</t>
  </si>
  <si>
    <t>This will calculate on its own</t>
  </si>
  <si>
    <t xml:space="preserve">  Sponsorships</t>
  </si>
  <si>
    <t>Anticipated or mandated sponsorships in total for the season</t>
  </si>
  <si>
    <t xml:space="preserve">  Less:  sponsorship return to players against team fee</t>
  </si>
  <si>
    <t>enter as a negative number; Maximum 50% of sponsorship and cannot exceed team fee per player</t>
  </si>
  <si>
    <t xml:space="preserve">  Fundraising Event #1</t>
  </si>
  <si>
    <t xml:space="preserve">  Fundrasing Event #2</t>
  </si>
  <si>
    <t xml:space="preserve">  Fundraising Event #3</t>
  </si>
  <si>
    <t xml:space="preserve">  BGHC Staff apparel allowance</t>
  </si>
  <si>
    <t>to be received in late June/early July - budget for actual staff apparel costs below under expenses</t>
  </si>
  <si>
    <t xml:space="preserve">  Other</t>
  </si>
  <si>
    <t>Total funds in</t>
  </si>
  <si>
    <t>FUNDS OUT</t>
  </si>
  <si>
    <t xml:space="preserve">Player Development </t>
  </si>
  <si>
    <t>Goaltender development</t>
  </si>
  <si>
    <t>Minimum mandated amount si $700 per goalie; this is for goalie instruction as procured by the goalie</t>
  </si>
  <si>
    <t>Power skating</t>
  </si>
  <si>
    <t>This is for instructors that you plan to book on your own</t>
  </si>
  <si>
    <t>Shooting clinic</t>
  </si>
  <si>
    <t>Training aids</t>
  </si>
  <si>
    <t>Team video, on-ice aids etc</t>
  </si>
  <si>
    <t>Non-parent coach mileage and meal allowances and tournament expenses</t>
  </si>
  <si>
    <t>Refer to Rep Team Finances Handbook for approved amounts</t>
  </si>
  <si>
    <t>Extra ice not in BGHC fee (Sept Ice and Season Ice tabs)</t>
  </si>
  <si>
    <t>see note below; rate=$208 per hour until August 31st and $213 for balance of season</t>
  </si>
  <si>
    <t>Exhibition game referees &amp; timekeepers (Officials tab)</t>
  </si>
  <si>
    <t xml:space="preserve">Paid by teams directly to officials - see Officials tab </t>
  </si>
  <si>
    <t>Season game referees &amp; timekeepers (Officials tab)</t>
  </si>
  <si>
    <t>OWHA playdowns officials &amp; timekeepers (Officials tab)</t>
  </si>
  <si>
    <t>Other</t>
  </si>
  <si>
    <t xml:space="preserve">  SUBTOTAL</t>
  </si>
  <si>
    <t>Tournament fees</t>
  </si>
  <si>
    <t xml:space="preserve">  Tournament #1</t>
  </si>
  <si>
    <t xml:space="preserve">  Tournament #2</t>
  </si>
  <si>
    <t xml:space="preserve">  Tournament #3</t>
  </si>
  <si>
    <t xml:space="preserve">  Tournament #4</t>
  </si>
  <si>
    <t xml:space="preserve">  Tournament #5</t>
  </si>
  <si>
    <t xml:space="preserve">  Tournament #6</t>
  </si>
  <si>
    <t xml:space="preserve">  Provincial entry fee (Provincials tab)</t>
  </si>
  <si>
    <t>NOTE:  Your team will pay this when you qualify for provincials; the BGHC has  paid the $200 deposit/bond</t>
  </si>
  <si>
    <t xml:space="preserve">   SUBTOTAL</t>
  </si>
  <si>
    <t>Uniforms and Related</t>
  </si>
  <si>
    <t>Staff apparel</t>
  </si>
  <si>
    <t>refer to BGHC policy re: required bench staff apparel ($500 allowance will be received from BGHC)</t>
  </si>
  <si>
    <t>Sponsors’ Team Plaques</t>
  </si>
  <si>
    <t>these are generally complimentary</t>
  </si>
  <si>
    <t>Home &amp; Away Sponsor logos (no sponsor bars available)</t>
  </si>
  <si>
    <t>will depend on type of logo and apparel being used</t>
  </si>
  <si>
    <t>Cs &amp; As</t>
  </si>
  <si>
    <t>Approximately $35 for set of 4 (including HST)</t>
  </si>
  <si>
    <t>Jerseys (only for extra jerseys and socks)</t>
  </si>
  <si>
    <t>Approx cost per set of Home and Away jerseys and 2 pair socks = $250 including HST</t>
  </si>
  <si>
    <t>Socks (only for extra socks)</t>
  </si>
  <si>
    <t>Approx $45 (including HST) for home and away set</t>
  </si>
  <si>
    <t>Team practice jerseys</t>
  </si>
  <si>
    <t>Team apparel - ONLY if every player getting this</t>
  </si>
  <si>
    <t>Cost of any hoodies, t-shirts, shorts etc that will be bought for ALL players</t>
  </si>
  <si>
    <t>Social activities</t>
  </si>
  <si>
    <t>Please budget as you feel is reasonable - there is currently a BGHC limit of $2,000 but this is under review.</t>
  </si>
  <si>
    <t xml:space="preserve">  Team party - Xmas &amp; end of season</t>
  </si>
  <si>
    <t xml:space="preserve">  Gifts - players</t>
  </si>
  <si>
    <t xml:space="preserve">  Gifts - team volunteers</t>
  </si>
  <si>
    <t>Administrative expenses</t>
  </si>
  <si>
    <t xml:space="preserve">  First Aid supplies</t>
  </si>
  <si>
    <t xml:space="preserve">  Bank charges</t>
  </si>
  <si>
    <t xml:space="preserve">  Miscellaneous expenses</t>
  </si>
  <si>
    <t>Total funds out</t>
  </si>
  <si>
    <t>SURPLUS/DEFICIT</t>
  </si>
  <si>
    <t>Note re: extra ice for team budget</t>
  </si>
  <si>
    <t>The BGHC will capture the following in the BGHC fee.  Your budget should include any anticipated EXCESS beyond the amounts below.</t>
  </si>
  <si>
    <t>1.  Summer ice booked by your team, on your team calendar by May 31st and requested to be included in the BGHC fee.</t>
  </si>
  <si>
    <t>2.  September ice allocated to your team - see Sept Ice tab included on this workbook.</t>
  </si>
  <si>
    <t>3.  Regular practice ice as per the master ice schedule for regular season - see Season ice tab included in this workbook</t>
  </si>
  <si>
    <t>4.  Estimated playoff and playdown ice of 5 games per team</t>
  </si>
  <si>
    <t>2024 2025 Hockey season Monthly Tracking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</si>
  <si>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</si>
  <si>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</si>
  <si>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</si>
  <si>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</si>
  <si>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</si>
  <si>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</si>
  <si>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</si>
  <si>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</si>
  <si>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</si>
  <si>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</si>
  <si>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</si>
  <si>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</si>
  <si>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OPENING BANK BALANCE</t>
  </si>
  <si>
    <t>CLOSING BANK BALANCE</t>
  </si>
  <si>
    <t>September ice in BGHC Fee</t>
  </si>
  <si>
    <t>U18 AA</t>
  </si>
  <si>
    <t>Please note: These hours are not guaranteed.  These hours were derived based on actuals from last season.</t>
  </si>
  <si>
    <t>U18 A1</t>
  </si>
  <si>
    <t>U18 BB1</t>
  </si>
  <si>
    <t>U18 BB2</t>
  </si>
  <si>
    <t>U15 AA</t>
  </si>
  <si>
    <t>U15 A</t>
  </si>
  <si>
    <t>U15BB1</t>
  </si>
  <si>
    <t>U13 AA</t>
  </si>
  <si>
    <t>U13 A</t>
  </si>
  <si>
    <t>U13 BB</t>
  </si>
  <si>
    <t>U13 B</t>
  </si>
  <si>
    <t>U11 AA</t>
  </si>
  <si>
    <t>U11 A</t>
  </si>
  <si>
    <t>U11 BB</t>
  </si>
  <si>
    <t>U11 B</t>
  </si>
  <si>
    <t>U9 A</t>
  </si>
  <si>
    <t>U9 B1</t>
  </si>
  <si>
    <t>U9B2</t>
  </si>
  <si>
    <t>U9B3</t>
  </si>
  <si>
    <t>Season ice in BGHC Fee</t>
  </si>
  <si>
    <t>Practice hours per week</t>
  </si>
  <si>
    <t># weeks in season</t>
  </si>
  <si>
    <t>Season home games</t>
  </si>
  <si>
    <t>Estimated playoff/playdown games</t>
  </si>
  <si>
    <t>Length of games</t>
  </si>
  <si>
    <t>Total In Season ice hours</t>
  </si>
  <si>
    <t>U15B</t>
  </si>
  <si>
    <t>Age Category</t>
  </si>
  <si>
    <t>Officials</t>
  </si>
  <si>
    <t>Timekeeper</t>
  </si>
  <si>
    <t>(each of 2)</t>
  </si>
  <si>
    <t>(1 per game)</t>
  </si>
  <si>
    <t>1-hr game</t>
  </si>
  <si>
    <t>1.5 hr game</t>
  </si>
  <si>
    <t>2 hr games</t>
  </si>
  <si>
    <t>U9</t>
  </si>
  <si>
    <t>N/A</t>
  </si>
  <si>
    <t>U11 AA/A/BB/B</t>
  </si>
  <si>
    <t>U13AA</t>
  </si>
  <si>
    <t>U13 A/BB/B</t>
  </si>
  <si>
    <t>U15 AA/A</t>
  </si>
  <si>
    <t>U15 BB/B</t>
  </si>
  <si>
    <t>U18 AA/A/BB</t>
  </si>
  <si>
    <t>U18 BB/B</t>
  </si>
  <si>
    <t>U22AA</t>
  </si>
  <si>
    <t>Three official games (when available)</t>
  </si>
  <si>
    <t>U18 AA/A</t>
  </si>
  <si>
    <t>$70/$60/$60</t>
  </si>
  <si>
    <t>The following were the fees paid by teams last season for Provincials - this is the amount over and above the $200 paid by the BGHC</t>
  </si>
  <si>
    <t>BANK ACCOUNT NAME</t>
  </si>
  <si>
    <t>HEAD COACH</t>
  </si>
  <si>
    <t>BGHC U18 Team 1</t>
  </si>
  <si>
    <t>Justine Cloutier</t>
  </si>
  <si>
    <t>BGHC U18 Team 2</t>
  </si>
  <si>
    <t>Stan de Rango</t>
  </si>
  <si>
    <t>BGHC U18 Team 3</t>
  </si>
  <si>
    <t>Craig Valiquette</t>
  </si>
  <si>
    <t>BGHC U18 Team 4</t>
  </si>
  <si>
    <t>Russ Mergelas</t>
  </si>
  <si>
    <t>BGHC U15 Team 1</t>
  </si>
  <si>
    <t>Lee Bishop</t>
  </si>
  <si>
    <t>BGHC U15 Team 2</t>
  </si>
  <si>
    <t>Jean Francois Rousseau</t>
  </si>
  <si>
    <t>BGHC U15 Team 3</t>
  </si>
  <si>
    <t>Sherry Beard</t>
  </si>
  <si>
    <t>BGHC U15 Team 4</t>
  </si>
  <si>
    <t>Brian Guest</t>
  </si>
  <si>
    <t>BGHC U13 Team 1</t>
  </si>
  <si>
    <t>Dani Ellis</t>
  </si>
  <si>
    <t>BGHC U13 Team 2</t>
  </si>
  <si>
    <t>Piper Thomson</t>
  </si>
  <si>
    <t>BGHC U13 Team 3</t>
  </si>
  <si>
    <t>Allison Bye</t>
  </si>
  <si>
    <t>BGHC U13 Team 4</t>
  </si>
  <si>
    <t>TBD</t>
  </si>
  <si>
    <t>BGHC U11 Team 1</t>
  </si>
  <si>
    <t>Taylor Woods</t>
  </si>
  <si>
    <t>BGHC U11 Team 2</t>
  </si>
  <si>
    <t>Traci Killip</t>
  </si>
  <si>
    <t>BGHC U11 Team 3</t>
  </si>
  <si>
    <t>Anne-marie Taylor</t>
  </si>
  <si>
    <t>BGHC U11 Team 4</t>
  </si>
  <si>
    <t>David Russel</t>
  </si>
  <si>
    <t>BGHC U9 Team 1</t>
  </si>
  <si>
    <t>Chris Flindall</t>
  </si>
  <si>
    <t>BGHC U9 Team 2</t>
  </si>
  <si>
    <t>Rob Tarantino</t>
  </si>
  <si>
    <t>BGHC U9 Team 3</t>
  </si>
  <si>
    <t>Samantha Burton</t>
  </si>
  <si>
    <t>BGHC U9 Team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</si>
</sst>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&quot;$&quot;#,##0_);[Red]\(&quot;$&quot;#,##0\)"/>
    <numFmt numFmtId="166" formatCode="_(&quot;$&quot;* #,##0_);_(&quot;$&quot;* \(#,##0\);_(&quot;$&quot;* &quot;-&quot;_);_(@_)"/>
  </numFmts>
  <fonts count="37">
    <font>
      <sz val="10.0"/>
      <color rgb="FF000000"/>
      <name val="Arial"/>
      <scheme val="minor"/>
    </font>
    <font>
      <sz val="20.0"/>
      <color theme="1"/>
      <name val="Arial"/>
    </font>
    <font/>
    <font>
      <b/>
      <sz val="20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sz val="10.0"/>
      <color rgb="FF000000"/>
      <name val="Arial"/>
    </font>
    <font>
      <sz val="11.0"/>
      <color theme="1"/>
      <name val="Calibri"/>
    </font>
    <font>
      <b/>
      <i/>
      <sz val="14.0"/>
      <color theme="1"/>
      <name val="Calibri"/>
    </font>
    <font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1.0"/>
      <color theme="1"/>
      <name val="Arial"/>
    </font>
    <font>
      <b/>
      <u/>
      <sz val="11.0"/>
      <color theme="1"/>
      <name val="Arial"/>
    </font>
    <font>
      <u/>
      <sz val="10.0"/>
      <color theme="10"/>
      <name val="Arial"/>
    </font>
    <font>
      <b/>
      <u/>
      <sz val="11.0"/>
      <color theme="1"/>
      <name val="Arial"/>
    </font>
    <font>
      <u/>
      <sz val="11.0"/>
      <color theme="1"/>
      <name val="Calibri"/>
    </font>
    <font>
      <sz val="11.0"/>
      <color rgb="FF000000"/>
      <name val="Calibri"/>
    </font>
    <font>
      <sz val="9.0"/>
      <color rgb="FF000000"/>
      <name val="Comic Sans MS"/>
    </font>
    <font>
      <sz val="11.0"/>
      <color rgb="FF3F3F76"/>
      <name val="Calibri"/>
    </font>
    <font>
      <sz val="11.0"/>
      <color rgb="FFFA7D00"/>
      <name val="Calibri"/>
    </font>
    <font>
      <b/>
      <u/>
      <sz val="11.0"/>
      <color theme="1"/>
      <name val="Calibri"/>
    </font>
    <font>
      <b/>
      <u/>
      <sz val="11.0"/>
      <color theme="1"/>
      <name val="Arial"/>
    </font>
    <font>
      <b/>
      <sz val="10.0"/>
      <color rgb="FF000000"/>
      <name val="Arial"/>
    </font>
    <font>
      <b/>
      <u/>
      <sz val="14.0"/>
      <color theme="1"/>
      <name val="Arial"/>
    </font>
    <font>
      <sz val="14.0"/>
      <color rgb="FF000000"/>
      <name val="Arial"/>
    </font>
    <font>
      <sz val="14.0"/>
      <color rgb="FF3F3F76"/>
      <name val="Arial"/>
    </font>
    <font>
      <sz val="12.0"/>
      <color rgb="FF000000"/>
      <name val="Arial"/>
    </font>
    <font>
      <sz val="12.0"/>
      <color rgb="FFFA7D00"/>
      <name val="Calibri"/>
    </font>
    <font>
      <b/>
      <sz val="14.0"/>
      <color rgb="FF000000"/>
      <name val="Calibri"/>
    </font>
    <font>
      <b/>
      <sz val="14.0"/>
      <color rgb="FF000000"/>
      <name val="Arial"/>
    </font>
    <font>
      <b/>
      <sz val="14.0"/>
      <color rgb="FF000000"/>
      <name val="Times New Roman"/>
    </font>
    <font>
      <sz val="12.0"/>
      <color rgb="FF000000"/>
      <name val="Calibri"/>
    </font>
    <font>
      <sz val="14.0"/>
      <color rgb="FF000000"/>
      <name val="Times New Roman"/>
    </font>
    <font>
      <b/>
      <sz val="12.0"/>
      <color theme="1"/>
      <name val="Calibri"/>
    </font>
    <font>
      <b/>
      <sz val="12.0"/>
      <color rgb="FF000000"/>
      <name val="Arial"/>
    </font>
    <font>
      <sz val="11.0"/>
      <color rgb="FF000000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D2F1DA"/>
        <bgColor rgb="FFD2F1DA"/>
      </patternFill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1" fillId="2" fontId="3" numFmtId="0" xfId="0" applyBorder="1" applyFont="1"/>
    <xf borderId="0" fillId="0" fontId="4" numFmtId="0" xfId="0" applyFont="1"/>
    <xf borderId="4" fillId="3" fontId="4" numFmtId="0" xfId="0" applyBorder="1" applyFill="1" applyFont="1"/>
    <xf borderId="4" fillId="4" fontId="4" numFmtId="0" xfId="0" applyBorder="1" applyFill="1" applyFont="1"/>
    <xf borderId="1" fillId="2" fontId="5" numFmtId="0" xfId="0" applyBorder="1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4" fillId="3" fontId="7" numFmtId="0" xfId="0" applyBorder="1" applyFont="1"/>
    <xf borderId="4" fillId="5" fontId="7" numFmtId="0" xfId="0" applyBorder="1" applyFill="1" applyFont="1"/>
    <xf borderId="0" fillId="0" fontId="7" numFmtId="49" xfId="0" applyFont="1" applyNumberFormat="1"/>
    <xf borderId="4" fillId="6" fontId="7" numFmtId="0" xfId="0" applyBorder="1" applyFill="1" applyFont="1"/>
    <xf borderId="0" fillId="0" fontId="9" numFmtId="0" xfId="0" applyFont="1"/>
    <xf borderId="0" fillId="0" fontId="10" numFmtId="0" xfId="0" applyFont="1"/>
    <xf borderId="4" fillId="6" fontId="10" numFmtId="0" xfId="0" applyAlignment="1" applyBorder="1" applyFont="1">
      <alignment horizontal="right"/>
    </xf>
    <xf borderId="4" fillId="5" fontId="10" numFmtId="164" xfId="0" applyAlignment="1" applyBorder="1" applyFont="1" applyNumberFormat="1">
      <alignment horizontal="right"/>
    </xf>
    <xf borderId="0" fillId="0" fontId="11" numFmtId="0" xfId="0" applyFont="1"/>
    <xf borderId="0" fillId="0" fontId="12" numFmtId="0" xfId="0" applyFont="1"/>
    <xf borderId="4" fillId="7" fontId="13" numFmtId="0" xfId="0" applyBorder="1" applyFill="1" applyFont="1"/>
    <xf borderId="4" fillId="7" fontId="10" numFmtId="0" xfId="0" applyBorder="1" applyFont="1"/>
    <xf borderId="4" fillId="7" fontId="11" numFmtId="0" xfId="0" applyAlignment="1" applyBorder="1" applyFont="1">
      <alignment horizontal="right"/>
    </xf>
    <xf borderId="4" fillId="8" fontId="11" numFmtId="0" xfId="0" applyAlignment="1" applyBorder="1" applyFill="1" applyFont="1">
      <alignment horizontal="right"/>
    </xf>
    <xf borderId="4" fillId="8" fontId="10" numFmtId="0" xfId="0" applyBorder="1" applyFont="1"/>
    <xf borderId="4" fillId="8" fontId="10" numFmtId="164" xfId="0" applyAlignment="1" applyBorder="1" applyFont="1" applyNumberFormat="1">
      <alignment horizontal="right"/>
    </xf>
    <xf borderId="4" fillId="6" fontId="10" numFmtId="164" xfId="0" applyBorder="1" applyFont="1" applyNumberFormat="1"/>
    <xf borderId="4" fillId="3" fontId="10" numFmtId="164" xfId="0" applyBorder="1" applyFont="1" applyNumberFormat="1"/>
    <xf borderId="4" fillId="8" fontId="10" numFmtId="164" xfId="0" applyBorder="1" applyFont="1" applyNumberFormat="1"/>
    <xf borderId="0" fillId="0" fontId="10" numFmtId="0" xfId="0" applyAlignment="1" applyFont="1">
      <alignment shrinkToFit="0" wrapText="1"/>
    </xf>
    <xf borderId="0" fillId="0" fontId="14" numFmtId="0" xfId="0" applyFont="1"/>
    <xf borderId="0" fillId="0" fontId="10" numFmtId="0" xfId="0" applyAlignment="1" applyFont="1">
      <alignment readingOrder="0"/>
    </xf>
    <xf borderId="4" fillId="3" fontId="10" numFmtId="164" xfId="0" applyAlignment="1" applyBorder="1" applyFont="1" applyNumberFormat="1">
      <alignment readingOrder="0"/>
    </xf>
    <xf borderId="0" fillId="0" fontId="10" numFmtId="164" xfId="0" applyFont="1" applyNumberFormat="1"/>
    <xf borderId="4" fillId="7" fontId="11" numFmtId="0" xfId="0" applyBorder="1" applyFont="1"/>
    <xf borderId="4" fillId="7" fontId="10" numFmtId="164" xfId="0" applyBorder="1" applyFont="1" applyNumberFormat="1"/>
    <xf borderId="0" fillId="0" fontId="10" numFmtId="164" xfId="0" applyAlignment="1" applyFont="1" applyNumberFormat="1">
      <alignment horizontal="right"/>
    </xf>
    <xf borderId="4" fillId="9" fontId="15" numFmtId="0" xfId="0" applyBorder="1" applyFill="1" applyFont="1"/>
    <xf borderId="4" fillId="9" fontId="10" numFmtId="0" xfId="0" applyBorder="1" applyFont="1"/>
    <xf borderId="4" fillId="9" fontId="11" numFmtId="164" xfId="0" applyAlignment="1" applyBorder="1" applyFont="1" applyNumberFormat="1">
      <alignment horizontal="right"/>
    </xf>
    <xf borderId="4" fillId="8" fontId="11" numFmtId="164" xfId="0" applyAlignment="1" applyBorder="1" applyFont="1" applyNumberFormat="1">
      <alignment horizontal="right"/>
    </xf>
    <xf borderId="4" fillId="9" fontId="11" numFmtId="0" xfId="0" applyBorder="1" applyFont="1"/>
    <xf borderId="4" fillId="9" fontId="10" numFmtId="164" xfId="0" applyBorder="1" applyFont="1" applyNumberFormat="1"/>
    <xf borderId="4" fillId="10" fontId="10" numFmtId="0" xfId="0" applyBorder="1" applyFill="1" applyFont="1"/>
    <xf borderId="4" fillId="6" fontId="10" numFmtId="164" xfId="0" applyAlignment="1" applyBorder="1" applyFont="1" applyNumberFormat="1">
      <alignment horizontal="right"/>
    </xf>
    <xf borderId="5" fillId="0" fontId="10" numFmtId="164" xfId="0" applyBorder="1" applyFont="1" applyNumberFormat="1"/>
    <xf borderId="4" fillId="11" fontId="11" numFmtId="0" xfId="0" applyBorder="1" applyFill="1" applyFont="1"/>
    <xf borderId="4" fillId="11" fontId="10" numFmtId="0" xfId="0" applyBorder="1" applyFont="1"/>
    <xf borderId="4" fillId="11" fontId="10" numFmtId="164" xfId="0" applyBorder="1" applyFont="1" applyNumberFormat="1"/>
    <xf borderId="4" fillId="5" fontId="10" numFmtId="164" xfId="0" applyBorder="1" applyFont="1" applyNumberFormat="1"/>
    <xf borderId="4" fillId="5" fontId="11" numFmtId="0" xfId="0" applyBorder="1" applyFont="1"/>
    <xf borderId="4" fillId="5" fontId="10" numFmtId="0" xfId="0" applyBorder="1" applyFont="1"/>
    <xf borderId="4" fillId="12" fontId="10" numFmtId="0" xfId="0" applyBorder="1" applyFill="1" applyFont="1"/>
    <xf borderId="4" fillId="10" fontId="16" numFmtId="0" xfId="0" applyBorder="1" applyFont="1"/>
    <xf borderId="0" fillId="0" fontId="17" numFmtId="0" xfId="0" applyFont="1"/>
    <xf borderId="0" fillId="0" fontId="17" numFmtId="165" xfId="0" applyFont="1" applyNumberFormat="1"/>
    <xf borderId="0" fillId="0" fontId="18" numFmtId="0" xfId="0" applyFont="1"/>
    <xf borderId="0" fillId="0" fontId="19" numFmtId="0" xfId="0" applyFont="1"/>
    <xf borderId="0" fillId="0" fontId="20" numFmtId="0" xfId="0" applyFont="1"/>
    <xf borderId="0" fillId="0" fontId="21" numFmtId="0" xfId="0" applyAlignment="1" applyFont="1">
      <alignment horizontal="center" shrinkToFit="0" wrapText="1"/>
    </xf>
    <xf borderId="4" fillId="9" fontId="7" numFmtId="0" xfId="0" applyBorder="1" applyFont="1"/>
    <xf borderId="4" fillId="8" fontId="11" numFmtId="0" xfId="0" applyBorder="1" applyFont="1"/>
    <xf borderId="0" fillId="0" fontId="22" numFmtId="0" xfId="0" applyFont="1"/>
    <xf borderId="4" fillId="13" fontId="6" numFmtId="0" xfId="0" applyBorder="1" applyFill="1" applyFont="1"/>
    <xf borderId="6" fillId="5" fontId="6" numFmtId="0" xfId="0" applyBorder="1" applyFont="1"/>
    <xf borderId="4" fillId="14" fontId="10" numFmtId="0" xfId="0" applyBorder="1" applyFill="1" applyFont="1"/>
    <xf borderId="0" fillId="13" fontId="6" numFmtId="0" xfId="0" applyFont="1"/>
    <xf borderId="0" fillId="0" fontId="23" numFmtId="0" xfId="0" applyFont="1"/>
    <xf borderId="4" fillId="5" fontId="6" numFmtId="0" xfId="0" applyBorder="1" applyFont="1"/>
    <xf borderId="0" fillId="0" fontId="24" numFmtId="0" xfId="0" applyAlignment="1" applyFont="1">
      <alignment horizontal="center" shrinkToFit="0" wrapText="1"/>
    </xf>
    <xf borderId="0" fillId="0" fontId="25" numFmtId="0" xfId="0" applyFont="1"/>
    <xf borderId="0" fillId="0" fontId="26" numFmtId="0" xfId="0" applyFont="1"/>
    <xf borderId="1" fillId="10" fontId="27" numFmtId="0" xfId="0" applyBorder="1" applyFont="1"/>
    <xf borderId="7" fillId="0" fontId="23" numFmtId="0" xfId="0" applyAlignment="1" applyBorder="1" applyFont="1">
      <alignment horizontal="right" shrinkToFit="0" wrapText="1"/>
    </xf>
    <xf borderId="0" fillId="0" fontId="27" numFmtId="0" xfId="0" applyFont="1"/>
    <xf borderId="0" fillId="0" fontId="28" numFmtId="0" xfId="0" applyFont="1"/>
    <xf borderId="0" fillId="0" fontId="29" numFmtId="0" xfId="0" applyFont="1"/>
    <xf borderId="0" fillId="0" fontId="29" numFmtId="165" xfId="0" applyFont="1" applyNumberFormat="1"/>
    <xf borderId="0" fillId="0" fontId="30" numFmtId="0" xfId="0" applyFont="1"/>
    <xf borderId="8" fillId="0" fontId="31" numFmtId="0" xfId="0" applyAlignment="1" applyBorder="1" applyFont="1">
      <alignment horizontal="center" shrinkToFit="0" vertical="center" wrapText="1"/>
    </xf>
    <xf borderId="9" fillId="0" fontId="3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31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31" numFmtId="0" xfId="0" applyAlignment="1" applyBorder="1" applyFont="1">
      <alignment horizontal="center" shrinkToFit="0" vertical="center" wrapText="1"/>
    </xf>
    <xf borderId="0" fillId="0" fontId="32" numFmtId="0" xfId="0" applyFont="1"/>
    <xf borderId="15" fillId="0" fontId="33" numFmtId="0" xfId="0" applyAlignment="1" applyBorder="1" applyFont="1">
      <alignment horizontal="center" vertical="center"/>
    </xf>
    <xf borderId="17" fillId="0" fontId="33" numFmtId="165" xfId="0" applyAlignment="1" applyBorder="1" applyFont="1" applyNumberFormat="1">
      <alignment horizontal="center" vertical="center"/>
    </xf>
    <xf borderId="17" fillId="0" fontId="33" numFmtId="0" xfId="0" applyAlignment="1" applyBorder="1" applyFont="1">
      <alignment horizontal="center" vertical="center"/>
    </xf>
    <xf borderId="0" fillId="0" fontId="32" numFmtId="165" xfId="0" applyFont="1" applyNumberFormat="1"/>
    <xf borderId="0" fillId="0" fontId="34" numFmtId="0" xfId="0" applyFont="1"/>
    <xf borderId="18" fillId="0" fontId="33" numFmtId="0" xfId="0" applyBorder="1" applyFont="1"/>
    <xf borderId="19" fillId="0" fontId="33" numFmtId="0" xfId="0" applyBorder="1" applyFont="1"/>
    <xf borderId="4" fillId="13" fontId="25" numFmtId="0" xfId="0" applyBorder="1" applyFont="1"/>
    <xf borderId="0" fillId="0" fontId="27" numFmtId="166" xfId="0" applyFont="1" applyNumberFormat="1"/>
    <xf borderId="20" fillId="0" fontId="35" numFmtId="0" xfId="0" applyAlignment="1" applyBorder="1" applyFont="1">
      <alignment horizontal="center" vertical="center"/>
    </xf>
    <xf borderId="21" fillId="0" fontId="35" numFmtId="0" xfId="0" applyAlignment="1" applyBorder="1" applyFont="1">
      <alignment horizontal="center" vertical="center"/>
    </xf>
    <xf borderId="15" fillId="0" fontId="36" numFmtId="0" xfId="0" applyAlignment="1" applyBorder="1" applyFont="1">
      <alignment horizontal="left" vertical="center"/>
    </xf>
    <xf borderId="17" fillId="0" fontId="36" numFmtId="0" xfId="0" applyAlignment="1" applyBorder="1" applyFont="1">
      <alignment horizontal="left" vertical="center"/>
    </xf>
    <xf borderId="20" fillId="0" fontId="36" numFmtId="0" xfId="0" applyAlignment="1" applyBorder="1" applyFont="1">
      <alignment horizontal="left" vertical="center"/>
    </xf>
    <xf borderId="20" fillId="0" fontId="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21.63"/>
    <col customWidth="1" min="3" max="3" width="31.88"/>
    <col customWidth="1" min="4" max="6" width="12.63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ht="28.5" customHeight="1">
      <c r="A2" s="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</row>
    <row r="3" ht="15.75" customHeight="1"/>
    <row r="4" ht="15.75" customHeight="1"/>
    <row r="5" ht="15.75" customHeight="1">
      <c r="A5" s="6" t="s">
        <v>1</v>
      </c>
      <c r="B5" s="7"/>
    </row>
    <row r="6" ht="15.75" customHeight="1">
      <c r="A6" s="6" t="s">
        <v>2</v>
      </c>
      <c r="B6" s="7"/>
    </row>
    <row r="7" ht="15.75" customHeight="1"/>
    <row r="8" ht="15.75" customHeight="1">
      <c r="A8" s="6" t="s">
        <v>3</v>
      </c>
      <c r="B8" s="6" t="s">
        <v>4</v>
      </c>
    </row>
    <row r="9" ht="15.75" customHeight="1">
      <c r="A9" s="6" t="s">
        <v>5</v>
      </c>
      <c r="B9" s="7"/>
      <c r="C9" s="6" t="s">
        <v>6</v>
      </c>
    </row>
    <row r="10" ht="15.75" customHeight="1"/>
    <row r="11" ht="15.75" customHeight="1">
      <c r="A11" s="8" t="s">
        <v>7</v>
      </c>
      <c r="B11" s="8"/>
    </row>
    <row r="12" ht="15.75" customHeight="1">
      <c r="A12" s="6" t="s">
        <v>8</v>
      </c>
      <c r="B12" s="7"/>
    </row>
    <row r="13" ht="15.75" customHeight="1">
      <c r="A13" s="6" t="s">
        <v>9</v>
      </c>
      <c r="B13" s="7"/>
    </row>
    <row r="14" ht="15.75" customHeight="1">
      <c r="A14" s="6" t="s">
        <v>10</v>
      </c>
      <c r="B14" s="7"/>
    </row>
    <row r="15" ht="15.75" customHeight="1"/>
    <row r="16" ht="15.75" customHeight="1">
      <c r="A16" s="8" t="s">
        <v>11</v>
      </c>
      <c r="B16" s="8"/>
    </row>
    <row r="17" ht="15.75" customHeight="1">
      <c r="A17" s="6" t="s">
        <v>8</v>
      </c>
      <c r="B17" s="7"/>
    </row>
    <row r="18" ht="15.75" customHeight="1">
      <c r="A18" s="6" t="s">
        <v>9</v>
      </c>
      <c r="B18" s="7"/>
    </row>
    <row r="19" ht="15.75" customHeight="1">
      <c r="A19" s="6" t="s">
        <v>10</v>
      </c>
      <c r="B19" s="7"/>
    </row>
    <row r="20" ht="15.75" customHeight="1"/>
    <row r="21" ht="15.75" customHeight="1">
      <c r="A21" s="8" t="s">
        <v>12</v>
      </c>
      <c r="B21" s="8"/>
    </row>
    <row r="22" ht="15.75" customHeight="1">
      <c r="A22" s="6" t="s">
        <v>8</v>
      </c>
      <c r="B22" s="7"/>
    </row>
    <row r="23" ht="15.75" customHeight="1">
      <c r="A23" s="6" t="s">
        <v>9</v>
      </c>
      <c r="B23" s="7"/>
    </row>
    <row r="24" ht="15.75" customHeight="1">
      <c r="A24" s="6" t="s">
        <v>10</v>
      </c>
      <c r="B24" s="7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A2:L2"/>
  </mergeCells>
  <dataValidations>
    <dataValidation type="list" allowBlank="1" showErrorMessage="1" sqref="B6">
      <formula1>"AA,A,BB,B"</formula1>
    </dataValidation>
    <dataValidation type="list" allowBlank="1" showErrorMessage="1" sqref="B5">
      <formula1>"U18,U15,U13,U11,U9"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8.5"/>
    <col customWidth="1" min="2" max="3" width="12.63"/>
    <col customWidth="1" min="4" max="4" width="4.88"/>
    <col customWidth="1" min="5" max="5" width="12.63"/>
    <col customWidth="1" min="6" max="6" width="92.63"/>
    <col customWidth="1" min="7" max="7" width="53.63"/>
  </cols>
  <sheetData>
    <row r="1" ht="15.75" customHeight="1"/>
    <row r="2" ht="30.0" customHeight="1">
      <c r="A2" s="9" t="s">
        <v>13</v>
      </c>
      <c r="B2" s="2"/>
      <c r="C2" s="2"/>
      <c r="D2" s="2"/>
      <c r="E2" s="2"/>
      <c r="F2" s="3"/>
      <c r="G2" s="10"/>
      <c r="H2" s="4"/>
      <c r="I2" s="4"/>
      <c r="J2" s="4"/>
      <c r="K2" s="4"/>
      <c r="L2" s="4"/>
      <c r="M2" s="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15.75" customHeight="1">
      <c r="A3" s="12"/>
      <c r="B3" s="12"/>
      <c r="C3" s="12"/>
      <c r="D3" s="12"/>
      <c r="E3" s="12"/>
      <c r="F3" s="12"/>
      <c r="G3" s="12"/>
    </row>
    <row r="4" ht="15.75" customHeight="1">
      <c r="A4" s="13" t="s">
        <v>14</v>
      </c>
      <c r="F4" s="12"/>
      <c r="G4" s="12"/>
    </row>
    <row r="5" ht="15.75" customHeight="1">
      <c r="A5" s="14" t="str">
        <f>CONCATENATE('Key Inputs'!B5,'Key Inputs'!B6,'Key Inputs'!B12)</f>
        <v/>
      </c>
      <c r="F5" s="15" t="s">
        <v>15</v>
      </c>
      <c r="G5" s="12" t="s">
        <v>16</v>
      </c>
    </row>
    <row r="6" ht="15.75" customHeight="1">
      <c r="A6" s="13" t="s">
        <v>17</v>
      </c>
      <c r="F6" s="16" t="s">
        <v>18</v>
      </c>
      <c r="G6" s="12" t="s">
        <v>16</v>
      </c>
    </row>
    <row r="7" ht="15.75" customHeight="1">
      <c r="A7" s="17"/>
      <c r="B7" s="17"/>
      <c r="C7" s="12"/>
      <c r="D7" s="12"/>
      <c r="E7" s="12"/>
      <c r="F7" s="18" t="s">
        <v>19</v>
      </c>
      <c r="G7" s="12" t="s">
        <v>16</v>
      </c>
    </row>
    <row r="8" ht="15.75" customHeight="1">
      <c r="A8" s="19"/>
      <c r="B8" s="12"/>
      <c r="C8" s="12"/>
      <c r="D8" s="12"/>
      <c r="E8" s="12"/>
      <c r="F8" s="12"/>
      <c r="G8" s="19"/>
    </row>
    <row r="9" ht="15.75" customHeight="1">
      <c r="A9" s="20" t="s">
        <v>20</v>
      </c>
      <c r="B9" s="21" t="str">
        <f>'Key Inputs'!B9</f>
        <v/>
      </c>
      <c r="C9" s="20"/>
      <c r="D9" s="20"/>
      <c r="E9" s="20"/>
      <c r="F9" s="20"/>
      <c r="G9" s="20"/>
      <c r="H9" s="20"/>
      <c r="I9" s="20"/>
      <c r="J9" s="20"/>
      <c r="K9" s="20"/>
    </row>
    <row r="10" ht="15.75" customHeight="1">
      <c r="A10" s="20" t="s">
        <v>21</v>
      </c>
      <c r="B10" s="22">
        <f>IF(B9&lt;1,0,ROUND((C80-SUM(C16:C24))/B9,0))</f>
        <v>0</v>
      </c>
      <c r="C10" s="23" t="s">
        <v>22</v>
      </c>
      <c r="G10" s="20"/>
      <c r="H10" s="20"/>
      <c r="I10" s="20"/>
      <c r="J10" s="20"/>
      <c r="K10" s="20"/>
    </row>
    <row r="11" ht="15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15.75" customHeight="1">
      <c r="A12" s="20"/>
      <c r="B12" s="20"/>
      <c r="C12" s="20"/>
      <c r="D12" s="20"/>
      <c r="E12" s="20"/>
      <c r="F12" s="24" t="s">
        <v>23</v>
      </c>
      <c r="G12" s="20"/>
      <c r="H12" s="20"/>
      <c r="I12" s="20"/>
      <c r="J12" s="20"/>
      <c r="K12" s="20"/>
    </row>
    <row r="13" ht="15.75" customHeight="1">
      <c r="A13" s="25" t="s">
        <v>24</v>
      </c>
      <c r="B13" s="26"/>
      <c r="C13" s="27" t="s">
        <v>25</v>
      </c>
      <c r="D13" s="28"/>
      <c r="E13" s="27" t="s">
        <v>26</v>
      </c>
      <c r="F13" s="20" t="s">
        <v>27</v>
      </c>
      <c r="G13" s="20"/>
      <c r="H13" s="20"/>
      <c r="I13" s="20"/>
      <c r="J13" s="20"/>
      <c r="K13" s="20"/>
    </row>
    <row r="14" ht="15.75" customHeight="1">
      <c r="A14" s="20"/>
      <c r="B14" s="20"/>
      <c r="C14" s="20"/>
      <c r="D14" s="29"/>
      <c r="E14" s="20"/>
      <c r="F14" s="20"/>
      <c r="G14" s="20"/>
      <c r="H14" s="20"/>
      <c r="I14" s="20"/>
      <c r="J14" s="20"/>
      <c r="K14" s="20"/>
    </row>
    <row r="15" ht="15.75" customHeight="1">
      <c r="A15" s="20" t="s">
        <v>28</v>
      </c>
      <c r="B15" s="20"/>
      <c r="C15" s="22">
        <f>B9*B10</f>
        <v>0</v>
      </c>
      <c r="D15" s="30"/>
      <c r="E15" s="31"/>
      <c r="F15" s="20" t="s">
        <v>29</v>
      </c>
      <c r="G15" s="20"/>
      <c r="H15" s="20"/>
      <c r="I15" s="20"/>
      <c r="J15" s="20"/>
      <c r="K15" s="20"/>
    </row>
    <row r="16" ht="15.75" customHeight="1">
      <c r="A16" s="20" t="s">
        <v>30</v>
      </c>
      <c r="B16" s="20"/>
      <c r="C16" s="32"/>
      <c r="D16" s="33"/>
      <c r="E16" s="31"/>
      <c r="F16" s="20" t="s">
        <v>31</v>
      </c>
      <c r="G16" s="20"/>
      <c r="H16" s="20"/>
      <c r="I16" s="20"/>
      <c r="J16" s="20"/>
      <c r="K16" s="20"/>
    </row>
    <row r="17" ht="15.75" customHeight="1">
      <c r="A17" s="34" t="s">
        <v>32</v>
      </c>
      <c r="B17" s="20"/>
      <c r="C17" s="32"/>
      <c r="D17" s="33"/>
      <c r="E17" s="31"/>
      <c r="F17" s="20" t="s">
        <v>33</v>
      </c>
      <c r="G17" s="20"/>
      <c r="H17" s="20"/>
      <c r="I17" s="20"/>
      <c r="J17" s="20"/>
      <c r="K17" s="20"/>
    </row>
    <row r="18" ht="15.75" customHeight="1">
      <c r="A18" s="20" t="s">
        <v>34</v>
      </c>
      <c r="B18" s="20"/>
      <c r="C18" s="32"/>
      <c r="D18" s="33"/>
      <c r="E18" s="31"/>
      <c r="F18" s="20"/>
      <c r="G18" s="20"/>
      <c r="H18" s="20"/>
      <c r="I18" s="20"/>
      <c r="J18" s="20"/>
      <c r="K18" s="20"/>
    </row>
    <row r="19" ht="15.75" customHeight="1">
      <c r="A19" s="20" t="s">
        <v>35</v>
      </c>
      <c r="B19" s="20"/>
      <c r="C19" s="32"/>
      <c r="D19" s="33"/>
      <c r="E19" s="31"/>
      <c r="F19" s="20"/>
      <c r="G19" s="20"/>
      <c r="H19" s="20"/>
      <c r="I19" s="20"/>
      <c r="J19" s="20"/>
      <c r="K19" s="20"/>
    </row>
    <row r="20" ht="15.75" customHeight="1">
      <c r="A20" s="20" t="s">
        <v>36</v>
      </c>
      <c r="B20" s="20"/>
      <c r="C20" s="32"/>
      <c r="D20" s="33"/>
      <c r="E20" s="31"/>
      <c r="F20" s="20"/>
      <c r="G20" s="35"/>
      <c r="H20" s="20"/>
      <c r="I20" s="20"/>
      <c r="J20" s="20"/>
      <c r="K20" s="20"/>
    </row>
    <row r="21" ht="15.75" customHeight="1">
      <c r="A21" s="36" t="s">
        <v>37</v>
      </c>
      <c r="B21" s="20"/>
      <c r="C21" s="37">
        <v>500.0</v>
      </c>
      <c r="D21" s="33"/>
      <c r="E21" s="31"/>
      <c r="F21" s="36" t="s">
        <v>38</v>
      </c>
      <c r="G21" s="20"/>
      <c r="H21" s="20"/>
      <c r="I21" s="20"/>
      <c r="J21" s="20"/>
      <c r="K21" s="20"/>
    </row>
    <row r="22" ht="15.75" customHeight="1">
      <c r="A22" s="20" t="s">
        <v>39</v>
      </c>
      <c r="B22" s="20"/>
      <c r="C22" s="32"/>
      <c r="D22" s="33"/>
      <c r="E22" s="31"/>
      <c r="F22" s="20"/>
      <c r="G22" s="20"/>
      <c r="H22" s="20"/>
      <c r="I22" s="20"/>
      <c r="J22" s="20"/>
      <c r="K22" s="20"/>
    </row>
    <row r="23" ht="15.75" customHeight="1">
      <c r="A23" s="20" t="s">
        <v>39</v>
      </c>
      <c r="B23" s="20"/>
      <c r="C23" s="32"/>
      <c r="D23" s="33"/>
      <c r="E23" s="31"/>
      <c r="F23" s="20"/>
      <c r="G23" s="20"/>
      <c r="H23" s="20"/>
      <c r="I23" s="20"/>
      <c r="J23" s="20"/>
      <c r="K23" s="20"/>
    </row>
    <row r="24" ht="15.75" customHeight="1">
      <c r="A24" s="20" t="s">
        <v>39</v>
      </c>
      <c r="B24" s="20"/>
      <c r="C24" s="32"/>
      <c r="D24" s="33"/>
      <c r="E24" s="31"/>
      <c r="F24" s="20"/>
      <c r="G24" s="20"/>
      <c r="H24" s="20"/>
      <c r="I24" s="20"/>
      <c r="J24" s="20"/>
      <c r="K24" s="20"/>
    </row>
    <row r="25" ht="15.75" customHeight="1">
      <c r="A25" s="20"/>
      <c r="B25" s="20"/>
      <c r="C25" s="38"/>
      <c r="D25" s="33"/>
      <c r="E25" s="38"/>
      <c r="F25" s="20"/>
      <c r="G25" s="20"/>
      <c r="H25" s="20"/>
      <c r="I25" s="20"/>
      <c r="J25" s="20"/>
      <c r="K25" s="20"/>
    </row>
    <row r="26" ht="15.75" customHeight="1">
      <c r="A26" s="39" t="s">
        <v>40</v>
      </c>
      <c r="B26" s="26"/>
      <c r="C26" s="40">
        <f>SUM(C15:C24)</f>
        <v>500</v>
      </c>
      <c r="D26" s="33"/>
      <c r="E26" s="40">
        <f>SUM(E15:E24)</f>
        <v>0</v>
      </c>
      <c r="F26" s="38"/>
      <c r="G26" s="20"/>
      <c r="H26" s="20"/>
      <c r="I26" s="20"/>
      <c r="J26" s="20"/>
      <c r="K26" s="20"/>
    </row>
    <row r="27" ht="15.75" customHeight="1">
      <c r="A27" s="20"/>
      <c r="B27" s="20"/>
      <c r="C27" s="41"/>
      <c r="D27" s="30"/>
      <c r="E27" s="41"/>
      <c r="F27" s="20"/>
      <c r="G27" s="20"/>
      <c r="H27" s="20"/>
      <c r="I27" s="20"/>
      <c r="J27" s="20"/>
      <c r="K27" s="20"/>
    </row>
    <row r="28" ht="15.75" customHeight="1">
      <c r="A28" s="42" t="s">
        <v>41</v>
      </c>
      <c r="B28" s="43"/>
      <c r="C28" s="44" t="s">
        <v>25</v>
      </c>
      <c r="D28" s="45"/>
      <c r="E28" s="44" t="s">
        <v>26</v>
      </c>
      <c r="F28" s="20"/>
      <c r="G28" s="20"/>
      <c r="H28" s="20"/>
      <c r="I28" s="20"/>
      <c r="J28" s="20"/>
      <c r="K28" s="20"/>
    </row>
    <row r="29" ht="15.75" customHeight="1">
      <c r="A29" s="20"/>
      <c r="B29" s="20"/>
      <c r="C29" s="38"/>
      <c r="D29" s="33"/>
      <c r="E29" s="38"/>
      <c r="F29" s="20"/>
      <c r="G29" s="20"/>
      <c r="H29" s="20"/>
      <c r="I29" s="20"/>
      <c r="J29" s="20"/>
      <c r="K29" s="20"/>
    </row>
    <row r="30" ht="15.75" customHeight="1">
      <c r="A30" s="46" t="s">
        <v>42</v>
      </c>
      <c r="B30" s="43"/>
      <c r="C30" s="47"/>
      <c r="D30" s="33"/>
      <c r="E30" s="47"/>
      <c r="F30" s="20"/>
      <c r="G30" s="20"/>
      <c r="H30" s="20"/>
      <c r="I30" s="20"/>
      <c r="J30" s="20"/>
      <c r="K30" s="20"/>
    </row>
    <row r="31" ht="15.75" customHeight="1">
      <c r="A31" s="20" t="s">
        <v>43</v>
      </c>
      <c r="B31" s="20"/>
      <c r="C31" s="32"/>
      <c r="D31" s="33"/>
      <c r="E31" s="31"/>
      <c r="F31" s="20" t="s">
        <v>44</v>
      </c>
      <c r="G31" s="20"/>
      <c r="H31" s="20"/>
      <c r="I31" s="20"/>
      <c r="J31" s="20"/>
      <c r="K31" s="20"/>
    </row>
    <row r="32" ht="15.75" customHeight="1">
      <c r="A32" s="20" t="s">
        <v>45</v>
      </c>
      <c r="B32" s="20"/>
      <c r="C32" s="32"/>
      <c r="D32" s="33"/>
      <c r="E32" s="31"/>
      <c r="F32" s="20" t="s">
        <v>46</v>
      </c>
      <c r="G32" s="20"/>
      <c r="H32" s="20"/>
      <c r="I32" s="20"/>
      <c r="J32" s="20"/>
      <c r="K32" s="20"/>
    </row>
    <row r="33" ht="15.75" customHeight="1">
      <c r="A33" s="20" t="s">
        <v>47</v>
      </c>
      <c r="B33" s="20"/>
      <c r="C33" s="32"/>
      <c r="D33" s="33"/>
      <c r="E33" s="31"/>
      <c r="F33" s="20" t="s">
        <v>46</v>
      </c>
      <c r="G33" s="20"/>
      <c r="H33" s="20"/>
      <c r="I33" s="20"/>
      <c r="J33" s="20"/>
      <c r="K33" s="20"/>
    </row>
    <row r="34" ht="15.75" customHeight="1">
      <c r="A34" s="20" t="s">
        <v>48</v>
      </c>
      <c r="B34" s="20"/>
      <c r="C34" s="32"/>
      <c r="D34" s="33"/>
      <c r="E34" s="31"/>
      <c r="F34" s="20" t="s">
        <v>49</v>
      </c>
      <c r="G34" s="20"/>
      <c r="H34" s="20"/>
      <c r="I34" s="20"/>
      <c r="J34" s="20"/>
      <c r="K34" s="20"/>
    </row>
    <row r="35" ht="28.5" customHeight="1">
      <c r="A35" s="34" t="s">
        <v>50</v>
      </c>
      <c r="B35" s="20"/>
      <c r="C35" s="32"/>
      <c r="D35" s="33"/>
      <c r="E35" s="31"/>
      <c r="F35" s="20" t="s">
        <v>51</v>
      </c>
      <c r="G35" s="20"/>
      <c r="H35" s="20"/>
      <c r="I35" s="20"/>
      <c r="J35" s="20"/>
      <c r="K35" s="20"/>
    </row>
    <row r="36" ht="15.75" customHeight="1">
      <c r="A36" s="20" t="s">
        <v>52</v>
      </c>
      <c r="B36" s="20"/>
      <c r="C36" s="32"/>
      <c r="D36" s="33"/>
      <c r="E36" s="31"/>
      <c r="F36" s="48" t="s">
        <v>53</v>
      </c>
      <c r="G36" s="20"/>
      <c r="H36" s="20"/>
      <c r="I36" s="20"/>
      <c r="J36" s="20"/>
      <c r="K36" s="20"/>
    </row>
    <row r="37" ht="15.75" customHeight="1">
      <c r="A37" s="20" t="s">
        <v>54</v>
      </c>
      <c r="B37" s="20"/>
      <c r="C37" s="32"/>
      <c r="D37" s="33"/>
      <c r="E37" s="31"/>
      <c r="F37" s="20" t="s">
        <v>55</v>
      </c>
      <c r="G37" s="20"/>
      <c r="H37" s="20"/>
      <c r="I37" s="20"/>
      <c r="J37" s="20"/>
      <c r="K37" s="20"/>
    </row>
    <row r="38" ht="15.75" customHeight="1">
      <c r="A38" s="20" t="s">
        <v>56</v>
      </c>
      <c r="B38" s="20"/>
      <c r="C38" s="32"/>
      <c r="D38" s="33"/>
      <c r="E38" s="31"/>
      <c r="F38" s="20" t="s">
        <v>55</v>
      </c>
      <c r="G38" s="20"/>
      <c r="H38" s="20"/>
      <c r="I38" s="20"/>
      <c r="J38" s="20"/>
      <c r="K38" s="20"/>
    </row>
    <row r="39" ht="15.75" customHeight="1">
      <c r="A39" s="20" t="s">
        <v>57</v>
      </c>
      <c r="B39" s="20"/>
      <c r="C39" s="32"/>
      <c r="D39" s="33"/>
      <c r="E39" s="31"/>
      <c r="F39" s="20" t="s">
        <v>55</v>
      </c>
      <c r="G39" s="20"/>
      <c r="H39" s="20"/>
      <c r="I39" s="20"/>
      <c r="J39" s="20"/>
      <c r="K39" s="20"/>
    </row>
    <row r="40" ht="15.75" customHeight="1">
      <c r="A40" s="20" t="s">
        <v>58</v>
      </c>
      <c r="B40" s="20"/>
      <c r="C40" s="32"/>
      <c r="D40" s="33"/>
      <c r="E40" s="31"/>
      <c r="F40" s="20"/>
      <c r="G40" s="20"/>
      <c r="H40" s="20"/>
      <c r="I40" s="20"/>
      <c r="J40" s="20"/>
      <c r="K40" s="20"/>
    </row>
    <row r="41" ht="15.75" customHeight="1">
      <c r="A41" s="20"/>
      <c r="B41" s="20"/>
      <c r="C41" s="32"/>
      <c r="D41" s="33"/>
      <c r="E41" s="49"/>
      <c r="F41" s="38"/>
      <c r="G41" s="20"/>
      <c r="H41" s="20"/>
      <c r="I41" s="20"/>
      <c r="J41" s="20"/>
      <c r="K41" s="20"/>
    </row>
    <row r="42" ht="15.75" customHeight="1">
      <c r="A42" s="20" t="s">
        <v>59</v>
      </c>
      <c r="B42" s="20"/>
      <c r="C42" s="50">
        <f>SUM(C31:C41)</f>
        <v>0</v>
      </c>
      <c r="D42" s="33"/>
      <c r="E42" s="50">
        <f>SUM(E31:E41)</f>
        <v>0</v>
      </c>
      <c r="F42" s="20"/>
      <c r="G42" s="20"/>
      <c r="H42" s="20"/>
      <c r="I42" s="20"/>
      <c r="J42" s="20"/>
      <c r="K42" s="20"/>
    </row>
    <row r="43" ht="15.75" customHeight="1">
      <c r="A43" s="46" t="s">
        <v>60</v>
      </c>
      <c r="B43" s="43"/>
      <c r="C43" s="47"/>
      <c r="D43" s="33"/>
      <c r="E43" s="47"/>
      <c r="F43" s="20"/>
      <c r="G43" s="20"/>
      <c r="H43" s="20"/>
      <c r="I43" s="20"/>
      <c r="J43" s="20"/>
      <c r="K43" s="20"/>
    </row>
    <row r="44" ht="15.75" customHeight="1">
      <c r="A44" s="20" t="s">
        <v>61</v>
      </c>
      <c r="B44" s="20"/>
      <c r="C44" s="32"/>
      <c r="D44" s="33"/>
      <c r="E44" s="31"/>
      <c r="F44" s="20"/>
      <c r="G44" s="20"/>
      <c r="H44" s="20"/>
      <c r="I44" s="20"/>
      <c r="J44" s="20"/>
      <c r="K44" s="20"/>
    </row>
    <row r="45" ht="15.75" customHeight="1">
      <c r="A45" s="20" t="s">
        <v>62</v>
      </c>
      <c r="B45" s="20"/>
      <c r="C45" s="32"/>
      <c r="D45" s="33"/>
      <c r="E45" s="31"/>
      <c r="F45" s="20"/>
      <c r="G45" s="20"/>
      <c r="H45" s="20"/>
      <c r="I45" s="20"/>
      <c r="J45" s="20"/>
      <c r="K45" s="20"/>
    </row>
    <row r="46" ht="15.75" customHeight="1">
      <c r="A46" s="20" t="s">
        <v>63</v>
      </c>
      <c r="B46" s="20"/>
      <c r="C46" s="32"/>
      <c r="D46" s="33"/>
      <c r="E46" s="31"/>
      <c r="F46" s="20"/>
      <c r="G46" s="20"/>
      <c r="H46" s="20"/>
      <c r="I46" s="20"/>
      <c r="J46" s="20"/>
      <c r="K46" s="20"/>
    </row>
    <row r="47" ht="15.75" customHeight="1">
      <c r="A47" s="20" t="s">
        <v>64</v>
      </c>
      <c r="B47" s="20"/>
      <c r="C47" s="32"/>
      <c r="D47" s="33"/>
      <c r="E47" s="31"/>
      <c r="F47" s="20"/>
      <c r="G47" s="20"/>
      <c r="H47" s="20"/>
      <c r="I47" s="20"/>
      <c r="J47" s="20"/>
      <c r="K47" s="20"/>
    </row>
    <row r="48" ht="15.75" customHeight="1">
      <c r="A48" s="20" t="s">
        <v>65</v>
      </c>
      <c r="B48" s="20"/>
      <c r="C48" s="32"/>
      <c r="D48" s="33"/>
      <c r="E48" s="31"/>
      <c r="F48" s="20"/>
      <c r="G48" s="20"/>
      <c r="H48" s="20"/>
      <c r="I48" s="20"/>
      <c r="J48" s="20"/>
      <c r="K48" s="20"/>
    </row>
    <row r="49" ht="15.75" customHeight="1">
      <c r="A49" s="20" t="s">
        <v>66</v>
      </c>
      <c r="B49" s="20"/>
      <c r="C49" s="32"/>
      <c r="D49" s="33"/>
      <c r="E49" s="31"/>
      <c r="F49" s="20"/>
      <c r="G49" s="20"/>
      <c r="H49" s="20"/>
      <c r="I49" s="20"/>
      <c r="J49" s="20"/>
      <c r="K49" s="20"/>
    </row>
    <row r="50" ht="15.75" customHeight="1">
      <c r="A50" s="20" t="s">
        <v>67</v>
      </c>
      <c r="B50" s="20"/>
      <c r="C50" s="32"/>
      <c r="D50" s="33"/>
      <c r="E50" s="49"/>
      <c r="F50" s="38" t="s">
        <v>68</v>
      </c>
      <c r="G50" s="20"/>
      <c r="H50" s="20"/>
      <c r="I50" s="20"/>
      <c r="J50" s="20"/>
      <c r="K50" s="20"/>
    </row>
    <row r="51" ht="15.75" customHeight="1">
      <c r="A51" s="20" t="s">
        <v>69</v>
      </c>
      <c r="B51" s="20"/>
      <c r="C51" s="50">
        <f>SUM(C44:C50)</f>
        <v>0</v>
      </c>
      <c r="D51" s="33"/>
      <c r="E51" s="50">
        <f>SUM(E44:E50)</f>
        <v>0</v>
      </c>
      <c r="F51" s="20"/>
      <c r="G51" s="20"/>
      <c r="H51" s="20"/>
      <c r="I51" s="20"/>
      <c r="J51" s="20"/>
      <c r="K51" s="20"/>
    </row>
    <row r="52" ht="15.75" customHeight="1">
      <c r="A52" s="51" t="s">
        <v>70</v>
      </c>
      <c r="B52" s="52"/>
      <c r="C52" s="53"/>
      <c r="D52" s="33"/>
      <c r="E52" s="53"/>
      <c r="F52" s="20"/>
      <c r="G52" s="20"/>
      <c r="H52" s="20"/>
      <c r="I52" s="20"/>
      <c r="J52" s="20"/>
      <c r="K52" s="20"/>
    </row>
    <row r="53" ht="15.75" customHeight="1">
      <c r="A53" s="36" t="s">
        <v>71</v>
      </c>
      <c r="B53" s="20"/>
      <c r="C53" s="32"/>
      <c r="D53" s="33"/>
      <c r="E53" s="31"/>
      <c r="F53" s="36" t="s">
        <v>72</v>
      </c>
      <c r="G53" s="20"/>
      <c r="H53" s="20"/>
      <c r="I53" s="20"/>
      <c r="J53" s="20"/>
      <c r="K53" s="20"/>
    </row>
    <row r="54" ht="15.75" customHeight="1">
      <c r="A54" s="20" t="s">
        <v>73</v>
      </c>
      <c r="B54" s="20"/>
      <c r="C54" s="32"/>
      <c r="D54" s="33"/>
      <c r="E54" s="31"/>
      <c r="F54" s="20" t="s">
        <v>74</v>
      </c>
      <c r="G54" s="20"/>
      <c r="H54" s="20"/>
      <c r="I54" s="20"/>
      <c r="J54" s="20"/>
      <c r="K54" s="20"/>
    </row>
    <row r="55" ht="15.75" customHeight="1">
      <c r="A55" s="20" t="s">
        <v>75</v>
      </c>
      <c r="B55" s="20"/>
      <c r="C55" s="32"/>
      <c r="D55" s="33"/>
      <c r="E55" s="31"/>
      <c r="F55" s="20" t="s">
        <v>76</v>
      </c>
      <c r="G55" s="20"/>
      <c r="H55" s="20"/>
      <c r="I55" s="20"/>
      <c r="J55" s="20"/>
      <c r="K55" s="20"/>
    </row>
    <row r="56" ht="15.75" customHeight="1">
      <c r="A56" s="20" t="s">
        <v>77</v>
      </c>
      <c r="B56" s="20"/>
      <c r="C56" s="32"/>
      <c r="D56" s="33"/>
      <c r="E56" s="31"/>
      <c r="F56" s="20" t="s">
        <v>78</v>
      </c>
      <c r="G56" s="20"/>
      <c r="H56" s="20"/>
      <c r="I56" s="20"/>
      <c r="J56" s="20"/>
      <c r="K56" s="20"/>
    </row>
    <row r="57" ht="15.75" customHeight="1">
      <c r="A57" s="20" t="s">
        <v>79</v>
      </c>
      <c r="B57" s="20"/>
      <c r="C57" s="32"/>
      <c r="D57" s="33"/>
      <c r="E57" s="31"/>
      <c r="F57" s="20" t="s">
        <v>80</v>
      </c>
      <c r="G57" s="20"/>
      <c r="H57" s="20"/>
      <c r="I57" s="20"/>
      <c r="J57" s="20"/>
      <c r="K57" s="20"/>
    </row>
    <row r="58" ht="15.75" customHeight="1">
      <c r="A58" s="20" t="s">
        <v>81</v>
      </c>
      <c r="B58" s="20"/>
      <c r="C58" s="32"/>
      <c r="D58" s="33"/>
      <c r="E58" s="31"/>
      <c r="F58" s="20" t="s">
        <v>82</v>
      </c>
      <c r="G58" s="20"/>
      <c r="H58" s="20"/>
      <c r="I58" s="20"/>
      <c r="J58" s="20"/>
      <c r="K58" s="20"/>
    </row>
    <row r="59" ht="15.75" customHeight="1">
      <c r="A59" s="20" t="s">
        <v>83</v>
      </c>
      <c r="B59" s="20"/>
      <c r="C59" s="32"/>
      <c r="D59" s="33"/>
      <c r="E59" s="31"/>
      <c r="F59" s="20"/>
      <c r="G59" s="20"/>
      <c r="H59" s="20"/>
      <c r="I59" s="20"/>
      <c r="J59" s="20"/>
      <c r="K59" s="20"/>
    </row>
    <row r="60" ht="15.75" customHeight="1">
      <c r="A60" s="20" t="s">
        <v>84</v>
      </c>
      <c r="B60" s="20"/>
      <c r="C60" s="32"/>
      <c r="D60" s="33"/>
      <c r="E60" s="31"/>
      <c r="F60" s="20" t="s">
        <v>85</v>
      </c>
      <c r="G60" s="20"/>
      <c r="H60" s="20"/>
      <c r="I60" s="20"/>
      <c r="J60" s="20"/>
      <c r="K60" s="20"/>
    </row>
    <row r="61" ht="15.75" customHeight="1">
      <c r="A61" s="20" t="s">
        <v>58</v>
      </c>
      <c r="B61" s="20"/>
      <c r="C61" s="32"/>
      <c r="D61" s="33"/>
      <c r="E61" s="49"/>
      <c r="F61" s="20"/>
      <c r="G61" s="20"/>
      <c r="H61" s="20"/>
      <c r="I61" s="20"/>
      <c r="J61" s="20"/>
      <c r="K61" s="20"/>
    </row>
    <row r="62" ht="15.75" customHeight="1">
      <c r="A62" s="20" t="s">
        <v>69</v>
      </c>
      <c r="B62" s="20"/>
      <c r="C62" s="50">
        <f>SUM(C54:C61)</f>
        <v>0</v>
      </c>
      <c r="D62" s="33"/>
      <c r="E62" s="50">
        <f>SUM(E54:E61)</f>
        <v>0</v>
      </c>
      <c r="F62" s="20"/>
      <c r="G62" s="20"/>
      <c r="H62" s="20"/>
      <c r="I62" s="20"/>
      <c r="J62" s="20"/>
      <c r="K62" s="20"/>
    </row>
    <row r="63" ht="15.75" customHeight="1">
      <c r="A63" s="51" t="s">
        <v>86</v>
      </c>
      <c r="B63" s="52"/>
      <c r="C63" s="53"/>
      <c r="D63" s="33"/>
      <c r="E63" s="53"/>
      <c r="F63" s="20" t="s">
        <v>87</v>
      </c>
      <c r="H63" s="20"/>
      <c r="I63" s="20"/>
      <c r="J63" s="20"/>
      <c r="K63" s="20"/>
    </row>
    <row r="64" ht="15.75" customHeight="1">
      <c r="A64" s="20" t="s">
        <v>88</v>
      </c>
      <c r="B64" s="20"/>
      <c r="C64" s="32"/>
      <c r="D64" s="33"/>
      <c r="E64" s="31"/>
      <c r="F64" s="20"/>
      <c r="G64" s="20"/>
      <c r="H64" s="20"/>
      <c r="I64" s="20"/>
      <c r="J64" s="20"/>
      <c r="K64" s="20"/>
    </row>
    <row r="65" ht="15.75" customHeight="1">
      <c r="A65" s="20" t="s">
        <v>89</v>
      </c>
      <c r="B65" s="20"/>
      <c r="C65" s="32"/>
      <c r="D65" s="33"/>
      <c r="E65" s="31"/>
      <c r="F65" s="20"/>
      <c r="G65" s="20"/>
      <c r="H65" s="20"/>
      <c r="I65" s="20"/>
      <c r="J65" s="20"/>
      <c r="K65" s="20"/>
    </row>
    <row r="66" ht="15.75" customHeight="1">
      <c r="A66" s="20" t="s">
        <v>90</v>
      </c>
      <c r="B66" s="20"/>
      <c r="C66" s="32"/>
      <c r="D66" s="33"/>
      <c r="E66" s="31"/>
      <c r="F66" s="20"/>
      <c r="G66" s="20"/>
      <c r="H66" s="20"/>
      <c r="I66" s="20"/>
      <c r="J66" s="20"/>
      <c r="K66" s="20"/>
    </row>
    <row r="67" ht="15.75" customHeight="1">
      <c r="A67" s="20" t="s">
        <v>39</v>
      </c>
      <c r="B67" s="20"/>
      <c r="C67" s="32"/>
      <c r="D67" s="33"/>
      <c r="E67" s="31"/>
      <c r="F67" s="20"/>
      <c r="G67" s="20"/>
      <c r="H67" s="20"/>
      <c r="I67" s="20"/>
      <c r="J67" s="20"/>
      <c r="K67" s="20"/>
    </row>
    <row r="68" ht="15.75" customHeight="1">
      <c r="A68" s="20" t="s">
        <v>39</v>
      </c>
      <c r="B68" s="20"/>
      <c r="C68" s="32"/>
      <c r="D68" s="33"/>
      <c r="E68" s="31"/>
      <c r="F68" s="20"/>
      <c r="G68" s="20"/>
      <c r="H68" s="20"/>
      <c r="I68" s="20"/>
      <c r="J68" s="20"/>
      <c r="K68" s="20"/>
    </row>
    <row r="69" ht="15.75" customHeight="1">
      <c r="A69" s="20" t="s">
        <v>39</v>
      </c>
      <c r="B69" s="20"/>
      <c r="C69" s="32"/>
      <c r="D69" s="33"/>
      <c r="E69" s="49"/>
      <c r="F69" s="20"/>
      <c r="G69" s="20"/>
      <c r="H69" s="20"/>
      <c r="I69" s="20"/>
      <c r="J69" s="20"/>
      <c r="K69" s="20"/>
    </row>
    <row r="70" ht="15.75" customHeight="1">
      <c r="A70" s="20" t="s">
        <v>69</v>
      </c>
      <c r="B70" s="20"/>
      <c r="C70" s="50">
        <f>SUM(C64:C69)</f>
        <v>0</v>
      </c>
      <c r="D70" s="33"/>
      <c r="E70" s="50">
        <f>SUM(E64:E69)</f>
        <v>0</v>
      </c>
      <c r="F70" s="20"/>
      <c r="G70" s="20"/>
      <c r="H70" s="20"/>
      <c r="I70" s="20"/>
      <c r="J70" s="20"/>
      <c r="K70" s="20"/>
    </row>
    <row r="71" ht="15.75" customHeight="1">
      <c r="A71" s="51" t="s">
        <v>91</v>
      </c>
      <c r="B71" s="52"/>
      <c r="C71" s="53"/>
      <c r="D71" s="33"/>
      <c r="E71" s="53"/>
      <c r="F71" s="20"/>
      <c r="G71" s="20"/>
      <c r="H71" s="20"/>
      <c r="I71" s="20"/>
      <c r="J71" s="20"/>
      <c r="K71" s="20"/>
    </row>
    <row r="72" ht="15.75" customHeight="1">
      <c r="A72" s="20" t="s">
        <v>92</v>
      </c>
      <c r="B72" s="20"/>
      <c r="C72" s="32"/>
      <c r="D72" s="33"/>
      <c r="E72" s="31"/>
      <c r="F72" s="20"/>
      <c r="G72" s="20"/>
      <c r="H72" s="20"/>
      <c r="I72" s="20"/>
      <c r="J72" s="20"/>
      <c r="K72" s="20"/>
    </row>
    <row r="73" ht="15.75" customHeight="1">
      <c r="A73" s="20" t="s">
        <v>93</v>
      </c>
      <c r="B73" s="20"/>
      <c r="C73" s="32">
        <v>500.0</v>
      </c>
      <c r="D73" s="33"/>
      <c r="E73" s="31"/>
      <c r="F73" s="20"/>
      <c r="G73" s="20"/>
      <c r="H73" s="20"/>
      <c r="I73" s="20"/>
      <c r="J73" s="20"/>
      <c r="K73" s="20"/>
    </row>
    <row r="74" ht="15.75" customHeight="1">
      <c r="A74" s="20" t="s">
        <v>94</v>
      </c>
      <c r="B74" s="20"/>
      <c r="C74" s="32"/>
      <c r="D74" s="33"/>
      <c r="E74" s="31"/>
      <c r="F74" s="20"/>
      <c r="G74" s="20"/>
      <c r="H74" s="20"/>
      <c r="I74" s="20"/>
      <c r="J74" s="20"/>
      <c r="K74" s="20"/>
    </row>
    <row r="75" ht="15.75" customHeight="1">
      <c r="A75" s="20" t="s">
        <v>39</v>
      </c>
      <c r="B75" s="20"/>
      <c r="C75" s="32"/>
      <c r="D75" s="33"/>
      <c r="E75" s="31"/>
      <c r="F75" s="20"/>
      <c r="G75" s="20"/>
      <c r="H75" s="20"/>
      <c r="I75" s="20"/>
      <c r="J75" s="20"/>
      <c r="K75" s="20"/>
    </row>
    <row r="76" ht="15.75" customHeight="1">
      <c r="A76" s="20" t="s">
        <v>39</v>
      </c>
      <c r="B76" s="20"/>
      <c r="C76" s="32"/>
      <c r="D76" s="33"/>
      <c r="E76" s="31"/>
      <c r="F76" s="20"/>
      <c r="G76" s="20"/>
      <c r="H76" s="20"/>
      <c r="I76" s="20"/>
      <c r="J76" s="20"/>
      <c r="K76" s="20"/>
    </row>
    <row r="77" ht="15.75" customHeight="1">
      <c r="A77" s="20" t="s">
        <v>39</v>
      </c>
      <c r="B77" s="20"/>
      <c r="C77" s="32"/>
      <c r="D77" s="33"/>
      <c r="E77" s="49"/>
      <c r="F77" s="20"/>
      <c r="G77" s="20"/>
      <c r="H77" s="20"/>
      <c r="I77" s="20"/>
      <c r="J77" s="20"/>
      <c r="K77" s="20"/>
    </row>
    <row r="78" ht="15.75" customHeight="1">
      <c r="A78" s="20" t="s">
        <v>69</v>
      </c>
      <c r="B78" s="20"/>
      <c r="C78" s="50">
        <f>SUM(C72:C77)</f>
        <v>500</v>
      </c>
      <c r="D78" s="33"/>
      <c r="E78" s="50">
        <f>SUM(E72:E77)</f>
        <v>0</v>
      </c>
      <c r="F78" s="20"/>
      <c r="G78" s="20"/>
      <c r="H78" s="20"/>
      <c r="I78" s="20"/>
      <c r="J78" s="20"/>
      <c r="K78" s="20"/>
    </row>
    <row r="79" ht="15.75" customHeight="1">
      <c r="A79" s="20"/>
      <c r="B79" s="20"/>
      <c r="C79" s="38"/>
      <c r="D79" s="33"/>
      <c r="E79" s="38"/>
      <c r="F79" s="20"/>
      <c r="G79" s="20"/>
      <c r="H79" s="20"/>
      <c r="I79" s="20"/>
      <c r="J79" s="20"/>
      <c r="K79" s="20"/>
    </row>
    <row r="80" ht="15.75" customHeight="1">
      <c r="A80" s="51" t="s">
        <v>95</v>
      </c>
      <c r="B80" s="52"/>
      <c r="C80" s="54">
        <f>C42+C51+C62+C70+C78</f>
        <v>500</v>
      </c>
      <c r="D80" s="33"/>
      <c r="E80" s="54">
        <f>E42+E51+E62+E70+E78</f>
        <v>0</v>
      </c>
      <c r="F80" s="20"/>
      <c r="G80" s="20"/>
      <c r="H80" s="20"/>
      <c r="I80" s="20"/>
      <c r="J80" s="20"/>
      <c r="K80" s="20"/>
    </row>
    <row r="81" ht="15.75" customHeight="1">
      <c r="A81" s="20"/>
      <c r="B81" s="20"/>
      <c r="C81" s="38"/>
      <c r="D81" s="33"/>
      <c r="E81" s="38"/>
      <c r="F81" s="20"/>
      <c r="G81" s="20"/>
      <c r="H81" s="20"/>
      <c r="I81" s="20"/>
      <c r="J81" s="20"/>
      <c r="K81" s="20"/>
    </row>
    <row r="82" ht="15.75" customHeight="1">
      <c r="A82" s="55" t="s">
        <v>96</v>
      </c>
      <c r="B82" s="56"/>
      <c r="C82" s="54">
        <f>C26-C80</f>
        <v>0</v>
      </c>
      <c r="D82" s="33"/>
      <c r="E82" s="54">
        <f>E26-E80</f>
        <v>0</v>
      </c>
      <c r="F82" s="20"/>
      <c r="G82" s="20"/>
      <c r="H82" s="20"/>
      <c r="I82" s="20"/>
      <c r="J82" s="20"/>
      <c r="K82" s="20"/>
    </row>
    <row r="83" ht="15.75" customHeight="1">
      <c r="A83" s="20"/>
      <c r="B83" s="20"/>
      <c r="C83" s="38"/>
      <c r="D83" s="38"/>
      <c r="E83" s="38"/>
      <c r="F83" s="20"/>
      <c r="G83" s="20"/>
      <c r="H83" s="20"/>
      <c r="I83" s="20"/>
      <c r="J83" s="20"/>
      <c r="K83" s="20"/>
    </row>
    <row r="84" ht="15.75" customHeight="1">
      <c r="A84" s="20" t="s">
        <v>7</v>
      </c>
      <c r="B84" s="57" t="str">
        <f>'Key Inputs'!B12</f>
        <v/>
      </c>
      <c r="C84" s="38"/>
      <c r="D84" s="38"/>
      <c r="E84" s="38"/>
      <c r="F84" s="20"/>
      <c r="G84" s="20"/>
      <c r="H84" s="20"/>
      <c r="I84" s="20"/>
      <c r="J84" s="20"/>
      <c r="K84" s="20"/>
    </row>
    <row r="85" ht="15.75" customHeight="1">
      <c r="A85" s="20" t="s">
        <v>11</v>
      </c>
      <c r="B85" s="57" t="str">
        <f>'Key Inputs'!B17</f>
        <v/>
      </c>
      <c r="C85" s="38"/>
      <c r="D85" s="38"/>
      <c r="E85" s="38"/>
      <c r="F85" s="20"/>
      <c r="G85" s="20"/>
      <c r="H85" s="20"/>
      <c r="I85" s="20"/>
      <c r="J85" s="20"/>
      <c r="K85" s="20"/>
    </row>
    <row r="86" ht="15.75" customHeight="1">
      <c r="A86" s="20" t="s">
        <v>12</v>
      </c>
      <c r="B86" s="57" t="str">
        <f>'Key Inputs'!B22</f>
        <v/>
      </c>
      <c r="C86" s="38"/>
      <c r="D86" s="38"/>
      <c r="E86" s="38"/>
      <c r="F86" s="20"/>
      <c r="G86" s="20"/>
      <c r="H86" s="20"/>
      <c r="I86" s="20"/>
      <c r="J86" s="20"/>
      <c r="K86" s="20"/>
    </row>
    <row r="87" ht="15.75" customHeight="1">
      <c r="A87" s="12"/>
      <c r="B87" s="12"/>
      <c r="C87" s="12"/>
      <c r="D87" s="12"/>
      <c r="E87" s="12"/>
      <c r="F87" s="12"/>
      <c r="G87" s="12"/>
    </row>
    <row r="88" ht="15.75" customHeight="1">
      <c r="A88" s="12"/>
      <c r="B88" s="12"/>
      <c r="C88" s="12"/>
      <c r="D88" s="12"/>
      <c r="E88" s="12"/>
      <c r="F88" s="12"/>
      <c r="G88" s="12"/>
    </row>
    <row r="89" ht="15.75" customHeight="1">
      <c r="A89" s="58" t="s">
        <v>97</v>
      </c>
      <c r="B89" s="12"/>
      <c r="C89" s="12"/>
      <c r="D89" s="12"/>
      <c r="E89" s="12"/>
      <c r="F89" s="12"/>
      <c r="G89" s="12"/>
    </row>
    <row r="90" ht="15.75" customHeight="1">
      <c r="A90" s="12"/>
      <c r="B90" s="12"/>
      <c r="C90" s="12"/>
      <c r="D90" s="12"/>
      <c r="E90" s="12"/>
      <c r="F90" s="12"/>
      <c r="G90" s="12"/>
    </row>
    <row r="91" ht="15.75" customHeight="1">
      <c r="A91" s="12" t="s">
        <v>98</v>
      </c>
      <c r="C91" s="12"/>
      <c r="D91" s="12"/>
      <c r="E91" s="12"/>
      <c r="F91" s="12"/>
      <c r="G91" s="12"/>
    </row>
    <row r="92" ht="15.0" customHeight="1">
      <c r="A92" s="12" t="s">
        <v>99</v>
      </c>
      <c r="F92" s="12"/>
      <c r="G92" s="12"/>
    </row>
    <row r="93" ht="15.0" customHeight="1">
      <c r="A93" s="12" t="s">
        <v>100</v>
      </c>
      <c r="F93" s="59"/>
      <c r="G93" s="59"/>
      <c r="H93" s="59"/>
    </row>
    <row r="94" ht="15.0" customHeight="1">
      <c r="A94" s="12" t="s">
        <v>101</v>
      </c>
      <c r="F94" s="59"/>
      <c r="G94" s="59"/>
      <c r="H94" s="59"/>
    </row>
    <row r="95" ht="15.0" customHeight="1">
      <c r="A95" s="12" t="s">
        <v>102</v>
      </c>
      <c r="F95" s="59"/>
      <c r="G95" s="60"/>
      <c r="H95" s="59"/>
    </row>
    <row r="96" ht="15.75" customHeight="1">
      <c r="C96" s="61"/>
      <c r="D96" s="62"/>
      <c r="E96" s="63"/>
      <c r="F96" s="59"/>
      <c r="G96" s="60"/>
      <c r="H96" s="59"/>
    </row>
    <row r="97" ht="15.75" customHeight="1">
      <c r="A97" s="64"/>
      <c r="C97" s="61"/>
      <c r="D97" s="62"/>
      <c r="E97" s="63"/>
      <c r="F97" s="59"/>
      <c r="G97" s="59"/>
      <c r="H97" s="59"/>
    </row>
    <row r="98" ht="15.75" customHeight="1">
      <c r="A98" s="61"/>
      <c r="B98" s="62"/>
      <c r="C98" s="61"/>
      <c r="D98" s="62"/>
      <c r="E98" s="63"/>
      <c r="F98" s="59"/>
      <c r="G98" s="59"/>
      <c r="H98" s="59"/>
    </row>
    <row r="99" ht="15.75" customHeight="1">
      <c r="A99" s="61"/>
      <c r="B99" s="62"/>
      <c r="C99" s="61"/>
      <c r="D99" s="62"/>
      <c r="E99" s="63"/>
      <c r="F99" s="59"/>
      <c r="G99" s="60"/>
      <c r="H99" s="59"/>
    </row>
    <row r="100" ht="15.75" customHeight="1">
      <c r="A100" s="61"/>
      <c r="B100" s="62"/>
      <c r="C100" s="61"/>
      <c r="D100" s="62"/>
      <c r="E100" s="63"/>
      <c r="F100" s="59"/>
      <c r="G100" s="60"/>
      <c r="H100" s="59"/>
    </row>
    <row r="101" ht="15.75" customHeight="1">
      <c r="A101" s="61"/>
      <c r="B101" s="62"/>
      <c r="C101" s="61"/>
      <c r="D101" s="62"/>
      <c r="E101" s="63"/>
      <c r="F101" s="59"/>
      <c r="G101" s="60"/>
      <c r="H101" s="59"/>
    </row>
    <row r="102" ht="15.75" customHeight="1">
      <c r="A102" s="61"/>
      <c r="B102" s="62"/>
      <c r="C102" s="61"/>
      <c r="D102" s="62"/>
      <c r="E102" s="63"/>
      <c r="F102" s="59"/>
      <c r="G102" s="60"/>
      <c r="H102" s="59"/>
    </row>
    <row r="103" ht="15.75" customHeight="1">
      <c r="A103" s="61"/>
      <c r="B103" s="62"/>
      <c r="C103" s="61"/>
      <c r="D103" s="62"/>
      <c r="E103" s="63"/>
      <c r="F103" s="59"/>
      <c r="G103" s="60"/>
      <c r="H103" s="59"/>
    </row>
    <row r="104" ht="15.75" customHeight="1">
      <c r="A104" s="61"/>
      <c r="B104" s="62"/>
      <c r="C104" s="61"/>
      <c r="D104" s="62"/>
      <c r="E104" s="63"/>
      <c r="F104" s="59"/>
      <c r="G104" s="60"/>
      <c r="H104" s="59"/>
    </row>
    <row r="105" ht="15.75" customHeight="1">
      <c r="A105" s="61"/>
      <c r="B105" s="62"/>
      <c r="C105" s="61"/>
      <c r="D105" s="62"/>
      <c r="E105" s="63"/>
      <c r="F105" s="59"/>
      <c r="G105" s="60"/>
      <c r="H105" s="59"/>
    </row>
    <row r="106" ht="15.75" customHeight="1">
      <c r="A106" s="61"/>
      <c r="B106" s="62"/>
      <c r="C106" s="61"/>
      <c r="D106" s="62"/>
      <c r="E106" s="63"/>
      <c r="F106" s="59"/>
      <c r="G106" s="60"/>
      <c r="H106" s="59"/>
    </row>
    <row r="107" ht="15.75" customHeight="1">
      <c r="A107" s="61"/>
      <c r="B107" s="62"/>
      <c r="C107" s="61"/>
      <c r="D107" s="62"/>
      <c r="E107" s="63"/>
      <c r="F107" s="59"/>
      <c r="G107" s="60"/>
      <c r="H107" s="59"/>
    </row>
    <row r="108" ht="15.75" customHeight="1">
      <c r="A108" s="61"/>
      <c r="B108" s="62"/>
      <c r="C108" s="61"/>
      <c r="D108" s="62"/>
      <c r="E108" s="63"/>
      <c r="F108" s="59"/>
      <c r="G108" s="60"/>
      <c r="H108" s="59"/>
    </row>
    <row r="109" ht="15.75" customHeight="1">
      <c r="A109" s="61"/>
      <c r="B109" s="62"/>
      <c r="C109" s="61"/>
      <c r="D109" s="62"/>
      <c r="E109" s="63"/>
      <c r="F109" s="59"/>
      <c r="G109" s="59"/>
      <c r="H109" s="59"/>
    </row>
    <row r="110" ht="15.75" customHeight="1">
      <c r="A110" s="61"/>
      <c r="B110" s="62"/>
      <c r="C110" s="61"/>
      <c r="D110" s="62"/>
      <c r="E110" s="63"/>
      <c r="F110" s="59"/>
      <c r="G110" s="59"/>
      <c r="H110" s="59"/>
    </row>
    <row r="111" ht="15.75" customHeight="1">
      <c r="A111" s="61"/>
      <c r="B111" s="62"/>
      <c r="C111" s="61"/>
      <c r="D111" s="62"/>
    </row>
    <row r="112" ht="15.75" customHeight="1">
      <c r="A112" s="61"/>
      <c r="B112" s="62"/>
      <c r="C112" s="61"/>
      <c r="D112" s="62"/>
    </row>
    <row r="113" ht="15.75" customHeight="1">
      <c r="A113" s="61"/>
      <c r="B113" s="62"/>
      <c r="C113" s="61"/>
      <c r="D113" s="62"/>
    </row>
    <row r="114" ht="15.75" customHeight="1">
      <c r="A114" s="61"/>
      <c r="B114" s="62"/>
    </row>
    <row r="115" ht="15.75" customHeight="1">
      <c r="A115" s="61"/>
      <c r="B115" s="62"/>
    </row>
    <row r="116" ht="15.75" customHeight="1">
      <c r="A116" s="61"/>
      <c r="B116" s="62"/>
    </row>
    <row r="117" ht="15.75" customHeight="1">
      <c r="A117" s="61"/>
      <c r="B117" s="62"/>
    </row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93:E93"/>
    <mergeCell ref="A94:E94"/>
    <mergeCell ref="A95:E95"/>
    <mergeCell ref="A97:B97"/>
    <mergeCell ref="A2:F2"/>
    <mergeCell ref="A4:E4"/>
    <mergeCell ref="A5:E5"/>
    <mergeCell ref="A6:E6"/>
    <mergeCell ref="C10:F10"/>
    <mergeCell ref="A91:B91"/>
    <mergeCell ref="A92:E92"/>
  </mergeCells>
  <conditionalFormatting sqref="C17:D17">
    <cfRule type="notContainsBlanks" dxfId="0" priority="1">
      <formula>LEN(TRIM(C17))&gt;0</formula>
    </cfRule>
  </conditionalFormatting>
  <dataValidations>
    <dataValidation type="decimal" operator="lessThanOrEqual" allowBlank="1" showDropDown="1" showErrorMessage="1" sqref="C17:D17">
      <formula1>0.0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6" width="12.63"/>
  </cols>
  <sheetData>
    <row r="1" ht="15.75" customHeight="1">
      <c r="A1" s="12"/>
      <c r="B1" s="12"/>
      <c r="C1" s="12"/>
      <c r="D1" s="12"/>
      <c r="E1" s="12"/>
    </row>
    <row r="2" ht="15.75" customHeight="1">
      <c r="A2" s="13" t="s">
        <v>14</v>
      </c>
      <c r="D2" s="12"/>
      <c r="E2" s="12"/>
    </row>
    <row r="3" ht="15.75" customHeight="1">
      <c r="A3" s="14" t="str">
        <f>CONCATENATE('Key Inputs'!B5,'Key Inputs'!B6,'Key Inputs'!B12)</f>
        <v/>
      </c>
      <c r="D3" s="15" t="s">
        <v>15</v>
      </c>
      <c r="E3" s="12" t="s">
        <v>16</v>
      </c>
    </row>
    <row r="4" ht="15.75" customHeight="1">
      <c r="A4" s="13" t="s">
        <v>103</v>
      </c>
      <c r="D4" s="16" t="s">
        <v>18</v>
      </c>
      <c r="E4" s="12" t="s">
        <v>16</v>
      </c>
    </row>
    <row r="5" ht="15.75" customHeight="1">
      <c r="A5" s="17"/>
      <c r="B5" s="12"/>
      <c r="C5" s="12"/>
      <c r="D5" s="65" t="s">
        <v>19</v>
      </c>
      <c r="E5" s="12" t="s">
        <v>16</v>
      </c>
    </row>
    <row r="6" ht="15.75" customHeight="1">
      <c r="A6" s="19"/>
      <c r="B6" s="12"/>
      <c r="C6" s="12"/>
      <c r="D6" s="12"/>
      <c r="E6" s="19"/>
    </row>
    <row r="7" ht="15.75" customHeight="1">
      <c r="A7" s="19"/>
      <c r="B7" s="12"/>
      <c r="C7" s="12"/>
      <c r="D7" s="12"/>
      <c r="E7" s="19"/>
    </row>
    <row r="8" ht="15.75" customHeight="1">
      <c r="A8" s="20"/>
      <c r="B8" s="23" t="s">
        <v>104</v>
      </c>
      <c r="C8" s="23" t="s">
        <v>105</v>
      </c>
      <c r="D8" s="23" t="s">
        <v>106</v>
      </c>
      <c r="E8" s="23" t="s">
        <v>107</v>
      </c>
      <c r="F8" s="23" t="s">
        <v>108</v>
      </c>
      <c r="G8" s="23" t="s">
        <v>109</v>
      </c>
      <c r="H8" s="23" t="s">
        <v>110</v>
      </c>
      <c r="I8" s="23" t="s">
        <v>111</v>
      </c>
      <c r="J8" s="23" t="s">
        <v>112</v>
      </c>
      <c r="K8" s="23" t="s">
        <v>113</v>
      </c>
      <c r="L8" s="23" t="s">
        <v>114</v>
      </c>
      <c r="M8" s="23" t="s">
        <v>115</v>
      </c>
    </row>
    <row r="9" ht="15.75" customHeight="1">
      <c r="A9" s="23" t="s">
        <v>116</v>
      </c>
      <c r="B9" s="66"/>
      <c r="C9" s="55">
        <f t="shared" ref="C9:M9" si="1">B80</f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</row>
    <row r="10" ht="15.75" customHeight="1">
      <c r="A10" s="20"/>
      <c r="B10" s="20"/>
      <c r="C10" s="20"/>
      <c r="D10" s="20"/>
      <c r="E10" s="20"/>
    </row>
    <row r="11" ht="15.75" customHeight="1">
      <c r="A11" s="67" t="str">
        <f>Annual!A13</f>
        <v>FUNDS IN</v>
      </c>
    </row>
    <row r="12" ht="15.75" customHeight="1">
      <c r="A12" s="20"/>
    </row>
    <row r="13" ht="15.75" customHeight="1">
      <c r="A13" s="43" t="str">
        <f>Annual!A15</f>
        <v>  Player fees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ht="15.75" customHeight="1">
      <c r="A14" s="43" t="str">
        <f>Annual!A16</f>
        <v>  Sponsorships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ht="15.75" customHeight="1">
      <c r="A15" s="43" t="str">
        <f>Annual!A17</f>
        <v>  Less:  sponsorship return to players against team fee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ht="15.75" customHeight="1">
      <c r="A16" s="43" t="str">
        <f>Annual!A18</f>
        <v>  Fundraising Event #1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ht="15.75" customHeight="1">
      <c r="A17" s="43" t="str">
        <f>Annual!A19</f>
        <v>  Fundrasing Event #2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ht="15.75" customHeight="1">
      <c r="A18" s="43" t="str">
        <f>Annual!A20</f>
        <v>  Fundraising Event #3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ht="15.75" customHeight="1">
      <c r="A19" s="43" t="str">
        <f>Annual!A21</f>
        <v>  BGHC Staff apparel allowance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ht="15.75" customHeight="1">
      <c r="A20" s="43" t="str">
        <f>Annual!A22</f>
        <v>  Other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ht="15.75" customHeight="1">
      <c r="A21" s="43" t="str">
        <f>Annual!A23</f>
        <v>  Other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ht="15.75" customHeight="1">
      <c r="A22" s="43" t="str">
        <f>Annual!A24</f>
        <v>  Other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ht="15.75" customHeight="1">
      <c r="A23" s="20"/>
    </row>
    <row r="24" ht="15.75" customHeight="1">
      <c r="A24" s="55" t="str">
        <f>Annual!A26</f>
        <v>Total funds in</v>
      </c>
      <c r="B24" s="69">
        <f t="shared" ref="B24:M24" si="2">SUM(B13:B22)</f>
        <v>0</v>
      </c>
      <c r="C24" s="69">
        <f t="shared" si="2"/>
        <v>0</v>
      </c>
      <c r="D24" s="69">
        <f t="shared" si="2"/>
        <v>0</v>
      </c>
      <c r="E24" s="69">
        <f t="shared" si="2"/>
        <v>0</v>
      </c>
      <c r="F24" s="69">
        <f t="shared" si="2"/>
        <v>0</v>
      </c>
      <c r="G24" s="69">
        <f t="shared" si="2"/>
        <v>0</v>
      </c>
      <c r="H24" s="69">
        <f t="shared" si="2"/>
        <v>0</v>
      </c>
      <c r="I24" s="69">
        <f t="shared" si="2"/>
        <v>0</v>
      </c>
      <c r="J24" s="69">
        <f t="shared" si="2"/>
        <v>0</v>
      </c>
      <c r="K24" s="69">
        <f t="shared" si="2"/>
        <v>0</v>
      </c>
      <c r="L24" s="69">
        <f t="shared" si="2"/>
        <v>0</v>
      </c>
      <c r="M24" s="69">
        <f t="shared" si="2"/>
        <v>0</v>
      </c>
    </row>
    <row r="25" ht="15.75" customHeight="1">
      <c r="A25" s="20"/>
    </row>
    <row r="26" ht="15.75" customHeight="1">
      <c r="A26" s="67" t="str">
        <f>Annual!A28</f>
        <v>FUNDS OUT</v>
      </c>
    </row>
    <row r="27" ht="15.75" customHeight="1">
      <c r="A27" s="70"/>
    </row>
    <row r="28" ht="15.75" customHeight="1">
      <c r="A28" s="23" t="s">
        <v>42</v>
      </c>
    </row>
    <row r="29" ht="15.75" customHeight="1">
      <c r="A29" s="43" t="str">
        <f>Annual!A31</f>
        <v>Goaltender development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ht="15.75" customHeight="1">
      <c r="A30" s="43" t="str">
        <f>Annual!A32</f>
        <v>Power skating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ht="15.75" customHeight="1">
      <c r="A31" s="43" t="str">
        <f>Annual!A33</f>
        <v>Shooting clinic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ht="15.75" customHeight="1">
      <c r="A32" s="43" t="str">
        <f>Annual!A34</f>
        <v>Training aids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ht="15.75" customHeight="1">
      <c r="A33" s="43" t="str">
        <f>Annual!A35</f>
        <v>Non-parent coach mileage and meal allowances and tournament expenses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ht="15.75" customHeight="1">
      <c r="A34" s="43" t="str">
        <f>Annual!A36</f>
        <v>Extra ice not in BGHC fee (Sept Ice and Season Ice tabs)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ht="15.75" customHeight="1">
      <c r="A35" s="43" t="str">
        <f>Annual!A37</f>
        <v>Exhibition game referees &amp; timekeepers (Officials tab)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ht="15.75" customHeight="1">
      <c r="A36" s="43" t="str">
        <f>Annual!A38</f>
        <v>Season game referees &amp; timekeepers (Officials tab)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ht="15.75" customHeight="1">
      <c r="A37" s="43" t="str">
        <f>Annual!A39</f>
        <v>OWHA playdowns officials &amp; timekeepers (Officials tab)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ht="15.75" customHeight="1">
      <c r="A38" s="43" t="str">
        <f>Annual!A40</f>
        <v>Other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ht="15.75" customHeight="1">
      <c r="A39" s="20"/>
    </row>
    <row r="40" ht="15.75" customHeight="1">
      <c r="A40" s="20"/>
    </row>
    <row r="41" ht="15.75" customHeight="1">
      <c r="A41" s="23" t="s">
        <v>60</v>
      </c>
    </row>
    <row r="42" ht="15.75" customHeight="1">
      <c r="A42" s="43" t="str">
        <f>Annual!A44</f>
        <v>  Tournament #1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ht="15.75" customHeight="1">
      <c r="A43" s="43" t="str">
        <f>Annual!A45</f>
        <v>  Tournament #2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ht="15.75" customHeight="1">
      <c r="A44" s="43" t="str">
        <f>Annual!A46</f>
        <v>  Tournament #3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ht="15.75" customHeight="1">
      <c r="A45" s="43" t="str">
        <f>Annual!A47</f>
        <v>  Tournament #4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ht="15.75" customHeight="1">
      <c r="A46" s="43" t="str">
        <f>Annual!A48</f>
        <v>  Tournament #5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ht="15.75" customHeight="1">
      <c r="A47" s="43" t="str">
        <f>Annual!A49</f>
        <v>  Tournament #6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ht="15.75" customHeight="1">
      <c r="A48" s="43" t="str">
        <f>Annual!A50</f>
        <v>  Provincial entry fee (Provincials tab)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ht="15.75" customHeight="1">
      <c r="A49" s="20"/>
    </row>
    <row r="50" ht="15.75" customHeight="1">
      <c r="A50" s="23" t="s">
        <v>70</v>
      </c>
    </row>
    <row r="51" ht="15.75" customHeight="1">
      <c r="A51" s="43" t="str">
        <f>Annual!A53</f>
        <v>Staff apparel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ht="15.75" customHeight="1">
      <c r="A52" s="43" t="str">
        <f>Annual!A54</f>
        <v>Sponsors’ Team Plaques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ht="15.75" customHeight="1">
      <c r="A53" s="43" t="str">
        <f>Annual!A55</f>
        <v>Home &amp; Away Sponsor logos (no sponsor bars available)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ht="15.75" customHeight="1">
      <c r="A54" s="43" t="str">
        <f>Annual!A56</f>
        <v>Cs &amp; As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ht="15.75" customHeight="1">
      <c r="A55" s="43" t="str">
        <f>Annual!A57</f>
        <v>Jerseys (only for extra jerseys and socks)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ht="15.75" customHeight="1">
      <c r="A56" s="43" t="str">
        <f>Annual!A58</f>
        <v>Socks (only for extra socks)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ht="15.75" customHeight="1">
      <c r="A57" s="43" t="str">
        <f>Annual!A59</f>
        <v>Team practice jerseys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ht="15.75" customHeight="1">
      <c r="A58" s="43" t="str">
        <f>Annual!A60</f>
        <v>Team apparel - ONLY if every player getting this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ht="15.75" customHeight="1">
      <c r="A59" s="20" t="str">
        <f>Annual!A61</f>
        <v>Other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ht="15.75" customHeight="1">
      <c r="A60" s="20"/>
    </row>
    <row r="61" ht="15.75" customHeight="1">
      <c r="A61" s="23" t="s">
        <v>86</v>
      </c>
    </row>
    <row r="62" ht="15.75" customHeight="1">
      <c r="A62" s="43" t="str">
        <f>Annual!A64</f>
        <v>  Team party - Xmas &amp; end of season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ht="15.75" customHeight="1">
      <c r="A63" s="43" t="str">
        <f>Annual!A65</f>
        <v>  Gifts - players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ht="15.75" customHeight="1">
      <c r="A64" s="43" t="str">
        <f>Annual!A66</f>
        <v>  Gifts - team volunteers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ht="15.75" customHeight="1">
      <c r="A65" s="43" t="str">
        <f>Annual!A67</f>
        <v>  Other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ht="15.75" customHeight="1">
      <c r="A66" s="43" t="str">
        <f>Annual!A68</f>
        <v>  Other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ht="15.75" customHeight="1">
      <c r="A67" s="43" t="str">
        <f>Annual!A69</f>
        <v>  Other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ht="15.75" customHeight="1">
      <c r="A68" s="20"/>
    </row>
    <row r="69" ht="15.75" customHeight="1">
      <c r="A69" s="23" t="s">
        <v>91</v>
      </c>
    </row>
    <row r="70" ht="15.75" customHeight="1">
      <c r="A70" s="43" t="str">
        <f>Annual!A72</f>
        <v>  First Aid supplies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ht="15.75" customHeight="1">
      <c r="A71" s="43" t="str">
        <f>Annual!A73</f>
        <v>  Bank charges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ht="15.75" customHeight="1">
      <c r="A72" s="43" t="str">
        <f>Annual!A74</f>
        <v>  Miscellaneous expenses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ht="15.75" customHeight="1">
      <c r="A73" s="43" t="str">
        <f>Annual!A75</f>
        <v>  Other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ht="15.75" customHeight="1">
      <c r="A74" s="43" t="str">
        <f>Annual!A76</f>
        <v>  Other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ht="15.75" customHeight="1">
      <c r="A75" s="43" t="str">
        <f>Annual!A77</f>
        <v>  Other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ht="15.75" customHeight="1">
      <c r="A76" s="20"/>
    </row>
    <row r="77" ht="15.75" customHeight="1">
      <c r="A77" s="20"/>
    </row>
    <row r="78" ht="15.75" customHeight="1">
      <c r="A78" s="23" t="str">
        <f>Annual!A80</f>
        <v>Total funds out</v>
      </c>
      <c r="B78" s="69">
        <f t="shared" ref="B78:M78" si="3">SUM(B29:B75)</f>
        <v>0</v>
      </c>
      <c r="C78" s="69">
        <f t="shared" si="3"/>
        <v>0</v>
      </c>
      <c r="D78" s="69">
        <f t="shared" si="3"/>
        <v>0</v>
      </c>
      <c r="E78" s="69">
        <f t="shared" si="3"/>
        <v>0</v>
      </c>
      <c r="F78" s="69">
        <f t="shared" si="3"/>
        <v>0</v>
      </c>
      <c r="G78" s="69">
        <f t="shared" si="3"/>
        <v>0</v>
      </c>
      <c r="H78" s="69">
        <f t="shared" si="3"/>
        <v>0</v>
      </c>
      <c r="I78" s="69">
        <f t="shared" si="3"/>
        <v>0</v>
      </c>
      <c r="J78" s="69">
        <f t="shared" si="3"/>
        <v>0</v>
      </c>
      <c r="K78" s="69">
        <f t="shared" si="3"/>
        <v>0</v>
      </c>
      <c r="L78" s="69">
        <f t="shared" si="3"/>
        <v>0</v>
      </c>
      <c r="M78" s="69">
        <f t="shared" si="3"/>
        <v>0</v>
      </c>
    </row>
    <row r="79" ht="15.75" customHeight="1"/>
    <row r="80" ht="15.75" customHeight="1">
      <c r="A80" s="72" t="s">
        <v>117</v>
      </c>
      <c r="B80" s="73">
        <f t="shared" ref="B80:M80" si="4">B9+B24-B78</f>
        <v>0</v>
      </c>
      <c r="C80" s="73">
        <f t="shared" si="4"/>
        <v>0</v>
      </c>
      <c r="D80" s="73">
        <f t="shared" si="4"/>
        <v>0</v>
      </c>
      <c r="E80" s="73">
        <f t="shared" si="4"/>
        <v>0</v>
      </c>
      <c r="F80" s="73">
        <f t="shared" si="4"/>
        <v>0</v>
      </c>
      <c r="G80" s="73">
        <f t="shared" si="4"/>
        <v>0</v>
      </c>
      <c r="H80" s="73">
        <f t="shared" si="4"/>
        <v>0</v>
      </c>
      <c r="I80" s="73">
        <f t="shared" si="4"/>
        <v>0</v>
      </c>
      <c r="J80" s="73">
        <f t="shared" si="4"/>
        <v>0</v>
      </c>
      <c r="K80" s="73">
        <f t="shared" si="4"/>
        <v>0</v>
      </c>
      <c r="L80" s="73">
        <f t="shared" si="4"/>
        <v>0</v>
      </c>
      <c r="M80" s="73">
        <f t="shared" si="4"/>
        <v>0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A2:C2"/>
    <mergeCell ref="A3:C3"/>
    <mergeCell ref="A4:C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2.88"/>
    <col customWidth="1" min="3" max="26" width="10.63"/>
  </cols>
  <sheetData>
    <row r="1" ht="12.75" customHeight="1"/>
    <row r="2" ht="36.75" customHeight="1">
      <c r="A2" s="74" t="s">
        <v>118</v>
      </c>
    </row>
    <row r="3" ht="12.75" customHeight="1">
      <c r="A3" s="75" t="s">
        <v>119</v>
      </c>
      <c r="B3" s="76">
        <v>18.0</v>
      </c>
      <c r="D3" s="77" t="s">
        <v>120</v>
      </c>
      <c r="E3" s="2"/>
      <c r="F3" s="2"/>
      <c r="G3" s="2"/>
      <c r="H3" s="2"/>
      <c r="I3" s="2"/>
      <c r="J3" s="2"/>
      <c r="K3" s="2"/>
      <c r="L3" s="2"/>
      <c r="M3" s="3"/>
    </row>
    <row r="4" ht="12.75" customHeight="1">
      <c r="A4" s="75" t="s">
        <v>121</v>
      </c>
      <c r="B4" s="76">
        <v>16.5</v>
      </c>
    </row>
    <row r="5" ht="12.75" customHeight="1">
      <c r="A5" s="75" t="s">
        <v>122</v>
      </c>
      <c r="B5" s="76">
        <v>13.5</v>
      </c>
    </row>
    <row r="6" ht="12.75" customHeight="1">
      <c r="A6" s="75" t="s">
        <v>123</v>
      </c>
      <c r="B6" s="76">
        <v>13.5</v>
      </c>
    </row>
    <row r="7" ht="12.75" customHeight="1">
      <c r="A7" s="75" t="s">
        <v>124</v>
      </c>
      <c r="B7" s="76">
        <v>16.5</v>
      </c>
    </row>
    <row r="8" ht="12.75" customHeight="1">
      <c r="A8" s="75" t="s">
        <v>125</v>
      </c>
      <c r="B8" s="76">
        <v>16.5</v>
      </c>
    </row>
    <row r="9" ht="12.75" customHeight="1">
      <c r="A9" s="75" t="s">
        <v>126</v>
      </c>
      <c r="B9" s="76">
        <v>13.5</v>
      </c>
    </row>
    <row r="10" ht="12.75" customHeight="1">
      <c r="A10" s="75" t="s">
        <v>126</v>
      </c>
      <c r="B10" s="76">
        <v>13.5</v>
      </c>
    </row>
    <row r="11" ht="12.75" customHeight="1">
      <c r="A11" s="75" t="s">
        <v>127</v>
      </c>
      <c r="B11" s="76">
        <v>16.5</v>
      </c>
    </row>
    <row r="12" ht="12.75" customHeight="1">
      <c r="A12" s="75" t="s">
        <v>128</v>
      </c>
      <c r="B12" s="76">
        <v>13.5</v>
      </c>
    </row>
    <row r="13" ht="12.75" customHeight="1">
      <c r="A13" s="75" t="s">
        <v>129</v>
      </c>
      <c r="B13" s="76">
        <v>13.5</v>
      </c>
    </row>
    <row r="14" ht="12.75" customHeight="1">
      <c r="A14" s="75" t="s">
        <v>130</v>
      </c>
      <c r="B14" s="76">
        <v>13.5</v>
      </c>
    </row>
    <row r="15" ht="12.75" customHeight="1">
      <c r="A15" s="75" t="s">
        <v>131</v>
      </c>
      <c r="B15" s="76">
        <v>13.5</v>
      </c>
    </row>
    <row r="16" ht="12.75" customHeight="1">
      <c r="A16" s="75" t="s">
        <v>132</v>
      </c>
      <c r="B16" s="76">
        <v>13.5</v>
      </c>
    </row>
    <row r="17" ht="12.75" customHeight="1">
      <c r="A17" s="75" t="s">
        <v>133</v>
      </c>
      <c r="B17" s="76">
        <v>13.5</v>
      </c>
    </row>
    <row r="18" ht="12.75" customHeight="1">
      <c r="A18" s="75" t="s">
        <v>134</v>
      </c>
      <c r="B18" s="76">
        <v>10.0</v>
      </c>
    </row>
    <row r="19" ht="12.75" customHeight="1">
      <c r="A19" s="75" t="s">
        <v>135</v>
      </c>
      <c r="B19" s="76">
        <v>10.0</v>
      </c>
    </row>
    <row r="20" ht="12.75" customHeight="1">
      <c r="A20" s="75" t="s">
        <v>136</v>
      </c>
      <c r="B20" s="76">
        <v>10.0</v>
      </c>
    </row>
    <row r="21" ht="12.75" customHeight="1">
      <c r="A21" s="75" t="s">
        <v>137</v>
      </c>
      <c r="B21" s="76">
        <v>10.0</v>
      </c>
    </row>
    <row r="22" ht="12.75" customHeight="1">
      <c r="A22" s="75" t="s">
        <v>138</v>
      </c>
      <c r="B22" s="76">
        <v>10.0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B2"/>
    <mergeCell ref="D3:M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2.88"/>
    <col customWidth="1" min="3" max="26" width="10.63"/>
  </cols>
  <sheetData>
    <row r="1" ht="12.75" customHeight="1"/>
    <row r="2" ht="54.0" customHeight="1">
      <c r="A2" s="74" t="s">
        <v>139</v>
      </c>
      <c r="D2" s="78" t="s">
        <v>140</v>
      </c>
      <c r="E2" s="78" t="s">
        <v>141</v>
      </c>
      <c r="F2" s="78" t="s">
        <v>142</v>
      </c>
      <c r="G2" s="78" t="s">
        <v>143</v>
      </c>
      <c r="H2" s="78" t="s">
        <v>144</v>
      </c>
      <c r="I2" s="78" t="s">
        <v>145</v>
      </c>
    </row>
    <row r="3" ht="12.75" customHeight="1">
      <c r="A3" s="75" t="s">
        <v>119</v>
      </c>
      <c r="B3" s="76">
        <f t="shared" ref="B3:B22" si="1">I3</f>
        <v>114.5</v>
      </c>
      <c r="D3" s="79">
        <v>3.5</v>
      </c>
      <c r="E3" s="79">
        <v>25.0</v>
      </c>
      <c r="F3" s="79">
        <v>13.0</v>
      </c>
      <c r="G3" s="79">
        <v>5.0</v>
      </c>
      <c r="H3" s="79">
        <v>1.5</v>
      </c>
      <c r="I3" s="79">
        <f t="shared" ref="I3:I22" si="2">SUM(D3)*E3+SUM(F3:G3)*H3</f>
        <v>114.5</v>
      </c>
      <c r="J3" s="79"/>
      <c r="K3" s="79"/>
      <c r="L3" s="79"/>
    </row>
    <row r="4" ht="12.75" customHeight="1">
      <c r="A4" s="75" t="s">
        <v>121</v>
      </c>
      <c r="B4" s="76">
        <f t="shared" si="1"/>
        <v>95.75</v>
      </c>
      <c r="D4" s="79">
        <v>2.75</v>
      </c>
      <c r="E4" s="79">
        <v>25.0</v>
      </c>
      <c r="F4" s="79">
        <v>13.0</v>
      </c>
      <c r="G4" s="79">
        <v>5.0</v>
      </c>
      <c r="H4" s="79">
        <v>1.5</v>
      </c>
      <c r="I4" s="79">
        <f t="shared" si="2"/>
        <v>95.75</v>
      </c>
    </row>
    <row r="5" ht="12.75" customHeight="1">
      <c r="A5" s="75" t="s">
        <v>122</v>
      </c>
      <c r="B5" s="76">
        <f t="shared" si="1"/>
        <v>89.5</v>
      </c>
      <c r="D5" s="79">
        <v>2.5</v>
      </c>
      <c r="E5" s="79">
        <v>25.0</v>
      </c>
      <c r="F5" s="79">
        <v>13.0</v>
      </c>
      <c r="G5" s="79">
        <v>5.0</v>
      </c>
      <c r="H5" s="79">
        <v>1.5</v>
      </c>
      <c r="I5" s="79">
        <f t="shared" si="2"/>
        <v>89.5</v>
      </c>
    </row>
    <row r="6" ht="12.75" customHeight="1">
      <c r="A6" s="75" t="s">
        <v>123</v>
      </c>
      <c r="B6" s="76">
        <f t="shared" si="1"/>
        <v>89.5</v>
      </c>
      <c r="D6" s="79">
        <v>2.5</v>
      </c>
      <c r="E6" s="79">
        <v>25.0</v>
      </c>
      <c r="F6" s="79">
        <v>13.0</v>
      </c>
      <c r="G6" s="79">
        <v>5.0</v>
      </c>
      <c r="H6" s="79">
        <v>1.5</v>
      </c>
      <c r="I6" s="79">
        <f t="shared" si="2"/>
        <v>89.5</v>
      </c>
    </row>
    <row r="7" ht="12.75" customHeight="1">
      <c r="A7" s="75" t="s">
        <v>124</v>
      </c>
      <c r="B7" s="76">
        <f t="shared" si="1"/>
        <v>102</v>
      </c>
      <c r="D7" s="79">
        <v>3.0</v>
      </c>
      <c r="E7" s="79">
        <v>25.0</v>
      </c>
      <c r="F7" s="79">
        <v>13.0</v>
      </c>
      <c r="G7" s="79">
        <v>5.0</v>
      </c>
      <c r="H7" s="79">
        <v>1.5</v>
      </c>
      <c r="I7" s="79">
        <f t="shared" si="2"/>
        <v>102</v>
      </c>
    </row>
    <row r="8" ht="12.75" customHeight="1">
      <c r="A8" s="75" t="s">
        <v>125</v>
      </c>
      <c r="B8" s="76">
        <f t="shared" si="1"/>
        <v>89.5</v>
      </c>
      <c r="D8" s="79">
        <v>2.5</v>
      </c>
      <c r="E8" s="79">
        <v>25.0</v>
      </c>
      <c r="F8" s="79">
        <v>13.0</v>
      </c>
      <c r="G8" s="79">
        <v>5.0</v>
      </c>
      <c r="H8" s="79">
        <v>1.5</v>
      </c>
      <c r="I8" s="79">
        <f t="shared" si="2"/>
        <v>89.5</v>
      </c>
    </row>
    <row r="9" ht="12.75" customHeight="1">
      <c r="A9" s="75" t="s">
        <v>126</v>
      </c>
      <c r="B9" s="76">
        <f t="shared" si="1"/>
        <v>68</v>
      </c>
      <c r="D9" s="79">
        <v>2.0</v>
      </c>
      <c r="E9" s="79">
        <v>25.0</v>
      </c>
      <c r="F9" s="79">
        <v>13.0</v>
      </c>
      <c r="G9" s="79">
        <v>5.0</v>
      </c>
      <c r="H9" s="79">
        <v>1.0</v>
      </c>
      <c r="I9" s="79">
        <f t="shared" si="2"/>
        <v>68</v>
      </c>
    </row>
    <row r="10" ht="12.75" customHeight="1">
      <c r="A10" s="75" t="s">
        <v>146</v>
      </c>
      <c r="B10" s="76">
        <f t="shared" si="1"/>
        <v>68</v>
      </c>
      <c r="D10" s="79">
        <v>2.0</v>
      </c>
      <c r="E10" s="79">
        <v>25.0</v>
      </c>
      <c r="F10" s="79">
        <v>13.0</v>
      </c>
      <c r="G10" s="79">
        <v>5.0</v>
      </c>
      <c r="H10" s="79">
        <v>1.0</v>
      </c>
      <c r="I10" s="79">
        <f t="shared" si="2"/>
        <v>68</v>
      </c>
    </row>
    <row r="11" ht="12.75" customHeight="1">
      <c r="A11" s="75" t="s">
        <v>127</v>
      </c>
      <c r="B11" s="76">
        <f t="shared" si="1"/>
        <v>102</v>
      </c>
      <c r="D11" s="79">
        <v>3.0</v>
      </c>
      <c r="E11" s="79">
        <v>25.0</v>
      </c>
      <c r="F11" s="79">
        <v>13.0</v>
      </c>
      <c r="G11" s="79">
        <v>5.0</v>
      </c>
      <c r="H11" s="79">
        <v>1.5</v>
      </c>
      <c r="I11" s="79">
        <f t="shared" si="2"/>
        <v>102</v>
      </c>
    </row>
    <row r="12" ht="12.75" customHeight="1">
      <c r="A12" s="75" t="s">
        <v>128</v>
      </c>
      <c r="B12" s="76">
        <f t="shared" si="1"/>
        <v>68</v>
      </c>
      <c r="D12" s="79">
        <v>2.0</v>
      </c>
      <c r="E12" s="79">
        <v>25.0</v>
      </c>
      <c r="F12" s="79">
        <v>13.0</v>
      </c>
      <c r="G12" s="79">
        <v>5.0</v>
      </c>
      <c r="H12" s="79">
        <v>1.0</v>
      </c>
      <c r="I12" s="79">
        <f t="shared" si="2"/>
        <v>68</v>
      </c>
    </row>
    <row r="13" ht="12.75" customHeight="1">
      <c r="A13" s="75" t="s">
        <v>129</v>
      </c>
      <c r="B13" s="76">
        <f t="shared" si="1"/>
        <v>68</v>
      </c>
      <c r="D13" s="79">
        <v>2.0</v>
      </c>
      <c r="E13" s="79">
        <v>25.0</v>
      </c>
      <c r="F13" s="79">
        <v>13.0</v>
      </c>
      <c r="G13" s="79">
        <v>5.0</v>
      </c>
      <c r="H13" s="79">
        <v>1.0</v>
      </c>
      <c r="I13" s="79">
        <f t="shared" si="2"/>
        <v>68</v>
      </c>
    </row>
    <row r="14" ht="12.75" customHeight="1">
      <c r="A14" s="75" t="s">
        <v>130</v>
      </c>
      <c r="B14" s="76">
        <f t="shared" si="1"/>
        <v>68</v>
      </c>
      <c r="D14" s="79">
        <v>2.0</v>
      </c>
      <c r="E14" s="79">
        <v>25.0</v>
      </c>
      <c r="F14" s="79">
        <v>13.0</v>
      </c>
      <c r="G14" s="79">
        <v>5.0</v>
      </c>
      <c r="H14" s="79">
        <v>1.0</v>
      </c>
      <c r="I14" s="79">
        <f t="shared" si="2"/>
        <v>68</v>
      </c>
    </row>
    <row r="15" ht="12.75" customHeight="1">
      <c r="A15" s="75" t="s">
        <v>131</v>
      </c>
      <c r="B15" s="76">
        <f t="shared" si="1"/>
        <v>68</v>
      </c>
      <c r="D15" s="79">
        <v>2.0</v>
      </c>
      <c r="E15" s="79">
        <v>25.0</v>
      </c>
      <c r="F15" s="79">
        <v>13.0</v>
      </c>
      <c r="G15" s="79">
        <v>5.0</v>
      </c>
      <c r="H15" s="79">
        <v>1.0</v>
      </c>
      <c r="I15" s="79">
        <f t="shared" si="2"/>
        <v>68</v>
      </c>
    </row>
    <row r="16" ht="12.75" customHeight="1">
      <c r="A16" s="75" t="s">
        <v>132</v>
      </c>
      <c r="B16" s="76">
        <f t="shared" si="1"/>
        <v>68</v>
      </c>
      <c r="D16" s="79">
        <v>2.0</v>
      </c>
      <c r="E16" s="79">
        <v>25.0</v>
      </c>
      <c r="F16" s="79">
        <v>13.0</v>
      </c>
      <c r="G16" s="79">
        <v>5.0</v>
      </c>
      <c r="H16" s="79">
        <v>1.0</v>
      </c>
      <c r="I16" s="79">
        <f t="shared" si="2"/>
        <v>68</v>
      </c>
    </row>
    <row r="17" ht="12.75" customHeight="1">
      <c r="A17" s="75" t="s">
        <v>133</v>
      </c>
      <c r="B17" s="76">
        <f t="shared" si="1"/>
        <v>68</v>
      </c>
      <c r="D17" s="79">
        <v>2.0</v>
      </c>
      <c r="E17" s="79">
        <v>25.0</v>
      </c>
      <c r="F17" s="79">
        <v>13.0</v>
      </c>
      <c r="G17" s="79">
        <v>5.0</v>
      </c>
      <c r="H17" s="79">
        <v>1.0</v>
      </c>
      <c r="I17" s="79">
        <f t="shared" si="2"/>
        <v>68</v>
      </c>
    </row>
    <row r="18" ht="12.75" customHeight="1">
      <c r="A18" s="75" t="s">
        <v>134</v>
      </c>
      <c r="B18" s="76">
        <f t="shared" si="1"/>
        <v>68</v>
      </c>
      <c r="D18" s="79">
        <v>2.0</v>
      </c>
      <c r="E18" s="79">
        <v>25.0</v>
      </c>
      <c r="F18" s="79">
        <v>13.0</v>
      </c>
      <c r="G18" s="79">
        <v>5.0</v>
      </c>
      <c r="H18" s="79">
        <v>1.0</v>
      </c>
      <c r="I18" s="79">
        <f t="shared" si="2"/>
        <v>68</v>
      </c>
    </row>
    <row r="19" ht="12.75" customHeight="1">
      <c r="A19" s="75" t="s">
        <v>135</v>
      </c>
      <c r="B19" s="76">
        <f t="shared" si="1"/>
        <v>68</v>
      </c>
      <c r="D19" s="79">
        <v>2.0</v>
      </c>
      <c r="E19" s="79">
        <v>25.0</v>
      </c>
      <c r="F19" s="79">
        <v>13.0</v>
      </c>
      <c r="G19" s="79">
        <v>5.0</v>
      </c>
      <c r="H19" s="79">
        <v>1.0</v>
      </c>
      <c r="I19" s="79">
        <f t="shared" si="2"/>
        <v>68</v>
      </c>
    </row>
    <row r="20" ht="12.75" customHeight="1">
      <c r="A20" s="75" t="s">
        <v>136</v>
      </c>
      <c r="B20" s="76">
        <f t="shared" si="1"/>
        <v>68</v>
      </c>
      <c r="D20" s="79">
        <v>2.0</v>
      </c>
      <c r="E20" s="79">
        <v>25.0</v>
      </c>
      <c r="F20" s="79">
        <v>13.0</v>
      </c>
      <c r="G20" s="79">
        <v>5.0</v>
      </c>
      <c r="H20" s="79">
        <v>1.0</v>
      </c>
      <c r="I20" s="79">
        <f t="shared" si="2"/>
        <v>68</v>
      </c>
    </row>
    <row r="21" ht="12.75" customHeight="1">
      <c r="A21" s="75" t="s">
        <v>137</v>
      </c>
      <c r="B21" s="76">
        <f t="shared" si="1"/>
        <v>68</v>
      </c>
      <c r="D21" s="79">
        <v>2.0</v>
      </c>
      <c r="E21" s="79">
        <v>25.0</v>
      </c>
      <c r="F21" s="79">
        <v>13.0</v>
      </c>
      <c r="G21" s="79">
        <v>5.0</v>
      </c>
      <c r="H21" s="79">
        <v>1.0</v>
      </c>
      <c r="I21" s="79">
        <f t="shared" si="2"/>
        <v>68</v>
      </c>
    </row>
    <row r="22" ht="12.75" customHeight="1">
      <c r="A22" s="75" t="s">
        <v>138</v>
      </c>
      <c r="B22" s="76">
        <f t="shared" si="1"/>
        <v>68</v>
      </c>
      <c r="D22" s="79">
        <v>2.0</v>
      </c>
      <c r="E22" s="79">
        <v>25.0</v>
      </c>
      <c r="F22" s="79">
        <v>13.0</v>
      </c>
      <c r="G22" s="79">
        <v>5.0</v>
      </c>
      <c r="H22" s="79">
        <v>1.0</v>
      </c>
      <c r="I22" s="79">
        <f t="shared" si="2"/>
        <v>68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5"/>
    <col customWidth="1" min="2" max="4" width="12.88"/>
    <col customWidth="1" min="5" max="26" width="10.63"/>
  </cols>
  <sheetData>
    <row r="1" ht="12.75" customHeight="1">
      <c r="A1" s="80"/>
      <c r="B1" s="81"/>
      <c r="C1" s="82"/>
      <c r="D1" s="81"/>
      <c r="E1" s="83"/>
      <c r="F1" s="83"/>
    </row>
    <row r="2" ht="15.75" customHeight="1">
      <c r="A2" s="84" t="s">
        <v>147</v>
      </c>
      <c r="B2" s="85" t="s">
        <v>148</v>
      </c>
      <c r="C2" s="86"/>
      <c r="D2" s="85" t="s">
        <v>149</v>
      </c>
      <c r="E2" s="87"/>
      <c r="F2" s="86"/>
    </row>
    <row r="3" ht="18.0" customHeight="1">
      <c r="A3" s="88"/>
      <c r="B3" s="89" t="s">
        <v>150</v>
      </c>
      <c r="C3" s="90"/>
      <c r="D3" s="89" t="s">
        <v>151</v>
      </c>
      <c r="F3" s="90"/>
    </row>
    <row r="4" ht="12.75" customHeight="1">
      <c r="A4" s="91"/>
      <c r="B4" s="92" t="s">
        <v>152</v>
      </c>
      <c r="C4" s="92" t="s">
        <v>153</v>
      </c>
      <c r="D4" s="92" t="s">
        <v>152</v>
      </c>
      <c r="E4" s="92" t="s">
        <v>153</v>
      </c>
      <c r="F4" s="92" t="s">
        <v>154</v>
      </c>
      <c r="H4" s="80"/>
      <c r="I4" s="93"/>
    </row>
    <row r="5" ht="12.75" customHeight="1">
      <c r="A5" s="94" t="s">
        <v>155</v>
      </c>
      <c r="B5" s="95">
        <v>30.0</v>
      </c>
      <c r="C5" s="95">
        <v>45.0</v>
      </c>
      <c r="D5" s="95">
        <v>25.0</v>
      </c>
      <c r="E5" s="95">
        <v>35.0</v>
      </c>
      <c r="F5" s="96" t="s">
        <v>156</v>
      </c>
      <c r="H5" s="11"/>
      <c r="I5" s="93"/>
    </row>
    <row r="6" ht="12.75" customHeight="1">
      <c r="A6" s="94" t="s">
        <v>157</v>
      </c>
      <c r="B6" s="95">
        <v>40.0</v>
      </c>
      <c r="C6" s="95">
        <v>55.0</v>
      </c>
      <c r="D6" s="95">
        <v>25.0</v>
      </c>
      <c r="E6" s="95">
        <v>35.0</v>
      </c>
      <c r="F6" s="96" t="s">
        <v>156</v>
      </c>
    </row>
    <row r="7" ht="12.75" customHeight="1">
      <c r="A7" s="94" t="s">
        <v>158</v>
      </c>
      <c r="B7" s="95">
        <v>45.0</v>
      </c>
      <c r="C7" s="95">
        <v>65.0</v>
      </c>
      <c r="D7" s="95">
        <v>25.0</v>
      </c>
      <c r="E7" s="95">
        <v>35.0</v>
      </c>
      <c r="F7" s="96" t="s">
        <v>156</v>
      </c>
    </row>
    <row r="8" ht="12.75" customHeight="1">
      <c r="A8" s="94" t="s">
        <v>159</v>
      </c>
      <c r="B8" s="95">
        <v>40.0</v>
      </c>
      <c r="C8" s="95">
        <v>60.0</v>
      </c>
      <c r="D8" s="95">
        <v>25.0</v>
      </c>
      <c r="E8" s="95">
        <v>35.0</v>
      </c>
      <c r="F8" s="96" t="s">
        <v>156</v>
      </c>
    </row>
    <row r="9" ht="12.75" customHeight="1">
      <c r="A9" s="94" t="s">
        <v>160</v>
      </c>
      <c r="B9" s="95">
        <v>50.0</v>
      </c>
      <c r="C9" s="95">
        <v>70.0</v>
      </c>
      <c r="D9" s="95">
        <v>25.0</v>
      </c>
      <c r="E9" s="95">
        <v>35.0</v>
      </c>
      <c r="F9" s="96" t="s">
        <v>156</v>
      </c>
    </row>
    <row r="10" ht="12.75" customHeight="1">
      <c r="A10" s="94" t="s">
        <v>161</v>
      </c>
      <c r="B10" s="95">
        <v>45.0</v>
      </c>
      <c r="C10" s="95">
        <v>70.0</v>
      </c>
      <c r="D10" s="95">
        <v>25.0</v>
      </c>
      <c r="E10" s="95">
        <v>35.0</v>
      </c>
      <c r="F10" s="96" t="s">
        <v>156</v>
      </c>
    </row>
    <row r="11" ht="12.75" customHeight="1">
      <c r="A11" s="94" t="s">
        <v>162</v>
      </c>
      <c r="B11" s="95">
        <v>50.0</v>
      </c>
      <c r="C11" s="95">
        <v>70.0</v>
      </c>
      <c r="D11" s="95">
        <v>25.0</v>
      </c>
      <c r="E11" s="95">
        <v>35.0</v>
      </c>
      <c r="F11" s="96" t="s">
        <v>156</v>
      </c>
    </row>
    <row r="12" ht="12.75" customHeight="1">
      <c r="A12" s="94" t="s">
        <v>163</v>
      </c>
      <c r="B12" s="95">
        <v>50.0</v>
      </c>
      <c r="C12" s="95">
        <v>70.0</v>
      </c>
      <c r="D12" s="95">
        <v>25.0</v>
      </c>
      <c r="E12" s="95">
        <v>35.0</v>
      </c>
      <c r="F12" s="96" t="s">
        <v>156</v>
      </c>
    </row>
    <row r="13" ht="12.75" customHeight="1">
      <c r="A13" s="94" t="s">
        <v>164</v>
      </c>
      <c r="B13" s="96" t="s">
        <v>156</v>
      </c>
      <c r="C13" s="96" t="s">
        <v>156</v>
      </c>
      <c r="D13" s="95">
        <v>30.0</v>
      </c>
      <c r="E13" s="95">
        <v>50.0</v>
      </c>
      <c r="F13" s="95">
        <v>60.0</v>
      </c>
    </row>
    <row r="14" ht="12.75" customHeight="1">
      <c r="A14" s="80"/>
      <c r="B14" s="93"/>
      <c r="C14" s="97"/>
      <c r="D14" s="93"/>
    </row>
    <row r="15" ht="12.75" customHeight="1">
      <c r="A15" s="98" t="s">
        <v>165</v>
      </c>
      <c r="D15" s="93"/>
    </row>
    <row r="16" ht="12.75" customHeight="1">
      <c r="A16" s="80"/>
      <c r="B16" s="93"/>
      <c r="C16" s="93"/>
      <c r="D16" s="93"/>
    </row>
    <row r="17" ht="12.75" customHeight="1">
      <c r="A17" s="99" t="s">
        <v>166</v>
      </c>
      <c r="B17" s="99" t="s">
        <v>167</v>
      </c>
      <c r="C17" s="93"/>
      <c r="D17" s="93"/>
    </row>
    <row r="18" ht="12.75" customHeight="1">
      <c r="A18" s="100" t="s">
        <v>160</v>
      </c>
      <c r="B18" s="100" t="s">
        <v>167</v>
      </c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2:A4"/>
    <mergeCell ref="B2:C2"/>
    <mergeCell ref="D2:F2"/>
    <mergeCell ref="B3:C3"/>
    <mergeCell ref="D3:F3"/>
    <mergeCell ref="A15:C1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>
      <c r="A2" s="101" t="s">
        <v>168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75"/>
      <c r="O2" s="75"/>
      <c r="P2" s="75"/>
    </row>
    <row r="3" ht="12.75" customHeight="1"/>
    <row r="4" ht="12.75" customHeight="1">
      <c r="A4" s="75" t="s">
        <v>119</v>
      </c>
      <c r="B4" s="102">
        <v>1750.0</v>
      </c>
    </row>
    <row r="5" ht="12.75" customHeight="1">
      <c r="A5" s="75" t="s">
        <v>121</v>
      </c>
      <c r="B5" s="102">
        <v>1450.0</v>
      </c>
    </row>
    <row r="6" ht="12.75" customHeight="1">
      <c r="A6" s="75" t="s">
        <v>122</v>
      </c>
      <c r="B6" s="102">
        <v>1450.0</v>
      </c>
    </row>
    <row r="7" ht="12.75" customHeight="1">
      <c r="A7" s="75" t="s">
        <v>123</v>
      </c>
      <c r="B7" s="102">
        <v>1450.0</v>
      </c>
    </row>
    <row r="8" ht="12.75" customHeight="1">
      <c r="A8" s="75" t="s">
        <v>124</v>
      </c>
      <c r="B8" s="102">
        <v>1450.0</v>
      </c>
    </row>
    <row r="9" ht="12.75" customHeight="1">
      <c r="A9" s="75" t="s">
        <v>125</v>
      </c>
      <c r="B9" s="102">
        <v>1450.0</v>
      </c>
    </row>
    <row r="10" ht="12.75" customHeight="1">
      <c r="A10" s="75" t="s">
        <v>126</v>
      </c>
      <c r="B10" s="102">
        <v>1450.0</v>
      </c>
    </row>
    <row r="11" ht="12.75" customHeight="1">
      <c r="A11" s="75" t="s">
        <v>146</v>
      </c>
      <c r="B11" s="102">
        <v>1450.0</v>
      </c>
    </row>
    <row r="12" ht="12.75" customHeight="1">
      <c r="A12" s="75" t="s">
        <v>127</v>
      </c>
      <c r="B12" s="102">
        <v>1450.0</v>
      </c>
    </row>
    <row r="13" ht="12.75" customHeight="1">
      <c r="A13" s="75" t="s">
        <v>128</v>
      </c>
      <c r="B13" s="102">
        <v>1450.0</v>
      </c>
    </row>
    <row r="14" ht="12.75" customHeight="1">
      <c r="A14" s="75" t="s">
        <v>129</v>
      </c>
      <c r="B14" s="102">
        <v>1450.0</v>
      </c>
    </row>
    <row r="15" ht="12.75" customHeight="1">
      <c r="A15" s="75" t="s">
        <v>130</v>
      </c>
      <c r="B15" s="102">
        <v>1450.0</v>
      </c>
    </row>
    <row r="16" ht="12.75" customHeight="1">
      <c r="A16" s="75" t="s">
        <v>131</v>
      </c>
      <c r="B16" s="102">
        <v>1450.0</v>
      </c>
    </row>
    <row r="17" ht="12.75" customHeight="1">
      <c r="A17" s="75" t="s">
        <v>132</v>
      </c>
      <c r="B17" s="102">
        <v>1450.0</v>
      </c>
    </row>
    <row r="18" ht="12.75" customHeight="1">
      <c r="A18" s="75" t="s">
        <v>133</v>
      </c>
      <c r="B18" s="102">
        <v>1450.0</v>
      </c>
    </row>
    <row r="19" ht="12.75" customHeight="1">
      <c r="A19" s="75" t="s">
        <v>134</v>
      </c>
      <c r="B19" s="102">
        <v>1450.0</v>
      </c>
    </row>
    <row r="20" ht="12.75" customHeight="1">
      <c r="A20" s="75" t="s">
        <v>135</v>
      </c>
      <c r="B20" s="102">
        <v>1000.0</v>
      </c>
    </row>
    <row r="21" ht="12.75" customHeight="1">
      <c r="A21" s="75" t="s">
        <v>136</v>
      </c>
      <c r="B21" s="102">
        <v>1000.0</v>
      </c>
    </row>
    <row r="22" ht="12.75" customHeight="1">
      <c r="A22" s="75" t="s">
        <v>137</v>
      </c>
      <c r="B22" s="102">
        <v>1000.0</v>
      </c>
    </row>
    <row r="23" ht="12.75" customHeight="1">
      <c r="A23" s="75" t="s">
        <v>138</v>
      </c>
      <c r="B23" s="102">
        <v>1000.0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32.13"/>
    <col customWidth="1" min="3" max="26" width="10.63"/>
  </cols>
  <sheetData>
    <row r="1" ht="12.75" customHeight="1"/>
    <row r="2" ht="12.75" customHeight="1">
      <c r="A2" s="103" t="s">
        <v>169</v>
      </c>
      <c r="B2" s="104" t="s">
        <v>170</v>
      </c>
    </row>
    <row r="3" ht="12.75" customHeight="1">
      <c r="A3" s="105"/>
      <c r="B3" s="106"/>
    </row>
    <row r="4" ht="12.75" customHeight="1">
      <c r="A4" s="105" t="s">
        <v>171</v>
      </c>
      <c r="B4" s="106" t="s">
        <v>172</v>
      </c>
    </row>
    <row r="5" ht="12.75" customHeight="1">
      <c r="A5" s="105" t="s">
        <v>173</v>
      </c>
      <c r="B5" s="106" t="s">
        <v>174</v>
      </c>
    </row>
    <row r="6" ht="12.75" customHeight="1">
      <c r="A6" s="105" t="s">
        <v>175</v>
      </c>
      <c r="B6" s="106" t="s">
        <v>176</v>
      </c>
    </row>
    <row r="7" ht="12.75" customHeight="1">
      <c r="A7" s="105" t="s">
        <v>177</v>
      </c>
      <c r="B7" s="106" t="s">
        <v>178</v>
      </c>
    </row>
    <row r="8" ht="12.75" customHeight="1">
      <c r="A8" s="105"/>
      <c r="B8" s="106"/>
    </row>
    <row r="9" ht="12.75" customHeight="1">
      <c r="A9" s="105" t="s">
        <v>179</v>
      </c>
      <c r="B9" s="106" t="s">
        <v>180</v>
      </c>
    </row>
    <row r="10" ht="12.75" customHeight="1">
      <c r="A10" s="105" t="s">
        <v>181</v>
      </c>
      <c r="B10" s="106" t="s">
        <v>182</v>
      </c>
    </row>
    <row r="11" ht="12.75" customHeight="1">
      <c r="A11" s="105" t="s">
        <v>183</v>
      </c>
      <c r="B11" s="106" t="s">
        <v>184</v>
      </c>
    </row>
    <row r="12" ht="12.75" customHeight="1">
      <c r="A12" s="105" t="s">
        <v>185</v>
      </c>
      <c r="B12" s="106" t="s">
        <v>186</v>
      </c>
    </row>
    <row r="13" ht="12.75" customHeight="1">
      <c r="A13" s="105"/>
      <c r="B13" s="106"/>
    </row>
    <row r="14" ht="12.75" customHeight="1">
      <c r="A14" s="105" t="s">
        <v>187</v>
      </c>
      <c r="B14" s="106" t="s">
        <v>188</v>
      </c>
    </row>
    <row r="15" ht="12.75" customHeight="1">
      <c r="A15" s="105" t="s">
        <v>189</v>
      </c>
      <c r="B15" s="106" t="s">
        <v>190</v>
      </c>
    </row>
    <row r="16" ht="12.75" customHeight="1">
      <c r="A16" s="105" t="s">
        <v>191</v>
      </c>
      <c r="B16" s="106" t="s">
        <v>192</v>
      </c>
    </row>
    <row r="17" ht="12.75" customHeight="1">
      <c r="A17" s="105" t="s">
        <v>193</v>
      </c>
      <c r="B17" s="106" t="s">
        <v>194</v>
      </c>
    </row>
    <row r="18" ht="12.75" customHeight="1">
      <c r="A18" s="105"/>
      <c r="B18" s="106"/>
    </row>
    <row r="19" ht="12.75" customHeight="1">
      <c r="A19" s="105" t="s">
        <v>195</v>
      </c>
      <c r="B19" s="106" t="s">
        <v>196</v>
      </c>
    </row>
    <row r="20" ht="12.75" customHeight="1">
      <c r="A20" s="105" t="s">
        <v>197</v>
      </c>
      <c r="B20" s="106" t="s">
        <v>198</v>
      </c>
    </row>
    <row r="21" ht="12.75" customHeight="1">
      <c r="A21" s="105" t="s">
        <v>199</v>
      </c>
      <c r="B21" s="106" t="s">
        <v>200</v>
      </c>
    </row>
    <row r="22" ht="12.75" customHeight="1">
      <c r="A22" s="105" t="s">
        <v>201</v>
      </c>
      <c r="B22" s="106" t="s">
        <v>202</v>
      </c>
    </row>
    <row r="23" ht="12.75" customHeight="1">
      <c r="A23" s="105"/>
      <c r="B23" s="106"/>
    </row>
    <row r="24" ht="12.75" customHeight="1">
      <c r="A24" s="107" t="s">
        <v>203</v>
      </c>
      <c r="B24" s="107" t="s">
        <v>204</v>
      </c>
    </row>
    <row r="25" ht="12.75" customHeight="1">
      <c r="A25" s="107" t="s">
        <v>205</v>
      </c>
      <c r="B25" s="107" t="s">
        <v>206</v>
      </c>
    </row>
    <row r="26" ht="12.75" customHeight="1">
      <c r="A26" s="107" t="s">
        <v>207</v>
      </c>
      <c r="B26" s="107" t="s">
        <v>208</v>
      </c>
    </row>
    <row r="27" ht="12.75" customHeight="1">
      <c r="A27" s="107" t="s">
        <v>209</v>
      </c>
      <c r="B27" s="108" t="s">
        <v>194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