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barb/Library/CloudStorage/OneDrive-Personal/00 BGHC/"/>
    </mc:Choice>
  </mc:AlternateContent>
  <xr:revisionPtr revIDLastSave="0" documentId="13_ncr:1_{B081F673-096F-1A4E-9DBB-F3E1C5E14FD8}" xr6:coauthVersionLast="47" xr6:coauthVersionMax="47" xr10:uidLastSave="{00000000-0000-0000-0000-000000000000}"/>
  <bookViews>
    <workbookView xWindow="35020" yWindow="-3800" windowWidth="30240" windowHeight="18880" xr2:uid="{00000000-000D-0000-FFFF-FFFF00000000}"/>
  </bookViews>
  <sheets>
    <sheet name="Key Inputs" sheetId="1" r:id="rId1"/>
    <sheet name="Annual" sheetId="2" r:id="rId2"/>
    <sheet name="Monthly" sheetId="3" r:id="rId3"/>
    <sheet name="Sept Ice" sheetId="4" r:id="rId4"/>
    <sheet name="Season Ice" sheetId="5" r:id="rId5"/>
    <sheet name="Officials" sheetId="6" r:id="rId6"/>
    <sheet name="Provincials" sheetId="7" r:id="rId7"/>
    <sheet name="Team Account Nam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bBoZwvvvP3TKJh30qiexw9FjsizNOqTY1ehuSOJxv7g="/>
    </ext>
  </extLst>
</workbook>
</file>

<file path=xl/calcChain.xml><?xml version="1.0" encoding="utf-8"?>
<calcChain xmlns="http://schemas.openxmlformats.org/spreadsheetml/2006/main">
  <c r="A24" i="3" l="1"/>
  <c r="A23" i="3"/>
  <c r="A22" i="3"/>
  <c r="A21" i="3"/>
  <c r="A20" i="3"/>
  <c r="A19" i="3"/>
  <c r="A18" i="3"/>
  <c r="A17" i="3"/>
  <c r="A16" i="3"/>
  <c r="A15" i="3"/>
  <c r="J22" i="5"/>
  <c r="B22" i="5" s="1"/>
  <c r="J21" i="5"/>
  <c r="J20" i="5"/>
  <c r="J19" i="5"/>
  <c r="J18" i="5"/>
  <c r="J17" i="5"/>
  <c r="J16" i="5"/>
  <c r="J15" i="5"/>
  <c r="J14" i="5"/>
  <c r="J13" i="5"/>
  <c r="J12" i="5"/>
  <c r="B12" i="5" s="1"/>
  <c r="J11" i="5"/>
  <c r="J10" i="5"/>
  <c r="J9" i="5"/>
  <c r="J8" i="5"/>
  <c r="J7" i="5"/>
  <c r="J5" i="5"/>
  <c r="J4" i="5"/>
  <c r="J3" i="5"/>
  <c r="B3" i="5" s="1"/>
  <c r="J6" i="5"/>
  <c r="F6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A77" i="3"/>
  <c r="A76" i="3"/>
  <c r="A75" i="3"/>
  <c r="A74" i="3"/>
  <c r="A73" i="3"/>
  <c r="A72" i="3"/>
  <c r="A69" i="3"/>
  <c r="A68" i="3"/>
  <c r="A67" i="3"/>
  <c r="A66" i="3"/>
  <c r="A65" i="3"/>
  <c r="A64" i="3"/>
  <c r="A61" i="3"/>
  <c r="A60" i="3"/>
  <c r="A59" i="3"/>
  <c r="A58" i="3"/>
  <c r="A57" i="3"/>
  <c r="A56" i="3"/>
  <c r="A55" i="3"/>
  <c r="A54" i="3"/>
  <c r="A53" i="3"/>
  <c r="A50" i="3"/>
  <c r="A49" i="3"/>
  <c r="A48" i="3"/>
  <c r="A47" i="3"/>
  <c r="A46" i="3"/>
  <c r="A45" i="3"/>
  <c r="A44" i="3"/>
  <c r="A40" i="3"/>
  <c r="A39" i="3"/>
  <c r="A38" i="3"/>
  <c r="A37" i="3"/>
  <c r="A36" i="3"/>
  <c r="A35" i="3"/>
  <c r="A34" i="3"/>
  <c r="A33" i="3"/>
  <c r="A32" i="3"/>
  <c r="A31" i="3"/>
  <c r="A28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13" i="3"/>
  <c r="A3" i="3"/>
  <c r="B86" i="2"/>
  <c r="B85" i="2"/>
  <c r="B84" i="2"/>
  <c r="E78" i="2"/>
  <c r="C78" i="2"/>
  <c r="E70" i="2"/>
  <c r="C70" i="2"/>
  <c r="E62" i="2"/>
  <c r="C62" i="2"/>
  <c r="E51" i="2"/>
  <c r="C51" i="2"/>
  <c r="E42" i="2"/>
  <c r="E80" i="2" s="1"/>
  <c r="C42" i="2"/>
  <c r="C80" i="2" s="1"/>
  <c r="E26" i="2"/>
  <c r="B9" i="2"/>
  <c r="B10" i="2" s="1"/>
  <c r="C15" i="2" s="1"/>
  <c r="C26" i="2" s="1"/>
  <c r="A5" i="2"/>
  <c r="B82" i="3" l="1"/>
  <c r="C11" i="3" s="1"/>
  <c r="C82" i="3" s="1"/>
  <c r="D11" i="3" s="1"/>
  <c r="D82" i="3" s="1"/>
  <c r="E11" i="3" s="1"/>
  <c r="E82" i="3" s="1"/>
  <c r="F11" i="3" s="1"/>
  <c r="F82" i="3" s="1"/>
  <c r="G11" i="3" s="1"/>
  <c r="G82" i="3" s="1"/>
  <c r="H11" i="3" s="1"/>
  <c r="H82" i="3" s="1"/>
  <c r="I11" i="3" s="1"/>
  <c r="I82" i="3" s="1"/>
  <c r="J11" i="3" s="1"/>
  <c r="J82" i="3" s="1"/>
  <c r="K11" i="3" s="1"/>
  <c r="K82" i="3" s="1"/>
  <c r="L11" i="3" s="1"/>
  <c r="L82" i="3" s="1"/>
  <c r="M11" i="3" s="1"/>
  <c r="M82" i="3" s="1"/>
  <c r="C82" i="2"/>
  <c r="E82" i="2"/>
</calcChain>
</file>

<file path=xl/sharedStrings.xml><?xml version="1.0" encoding="utf-8"?>
<sst xmlns="http://schemas.openxmlformats.org/spreadsheetml/2006/main" count="341" uniqueCount="218">
  <si>
    <t>NOTE:  2025-2026 IS A NEW JERSEY YEAR FOR ALL PLAYERS.  COST OF JERSEYS IS INCLUDED IN THE BGHC FEE.</t>
  </si>
  <si>
    <t>Age Group</t>
  </si>
  <si>
    <t>Level</t>
  </si>
  <si>
    <t>Season</t>
  </si>
  <si>
    <t>2025-2026</t>
  </si>
  <si>
    <t>Number of players</t>
  </si>
  <si>
    <t>Typically 17: 15 skaters, 2 goalies</t>
  </si>
  <si>
    <t>Coach</t>
  </si>
  <si>
    <t>Last name</t>
  </si>
  <si>
    <t>First name</t>
  </si>
  <si>
    <t>Email</t>
  </si>
  <si>
    <t>Manager</t>
  </si>
  <si>
    <t>Treasurer</t>
  </si>
  <si>
    <t>NOTE:  2025-2026 IS A NEW JERSEY YEAR FOR ALL PLAYERS. COST OF JERSEYS IS INCLUDED IN THE BGHC FEE.</t>
  </si>
  <si>
    <t>Burlington Barracuda's</t>
  </si>
  <si>
    <t>INPUT CELL</t>
  </si>
  <si>
    <t>do not enter data</t>
  </si>
  <si>
    <t>2025 2026 Hockey season budget template - DRAFT</t>
  </si>
  <si>
    <t>Calculated cell</t>
  </si>
  <si>
    <t>Linked cell (from other worksheet)</t>
  </si>
  <si>
    <t>Players (#)</t>
  </si>
  <si>
    <t>Fee per player</t>
  </si>
  <si>
    <t>THIS WILL CALCULATE AUTOMATICALLY TO SET BUDGET TO "0"</t>
  </si>
  <si>
    <t>Instructions</t>
  </si>
  <si>
    <t>FUNDS IN</t>
  </si>
  <si>
    <t>BUDGET</t>
  </si>
  <si>
    <t>ACTUAL</t>
  </si>
  <si>
    <t>Fill in orange cells as needed; blue cells are subtotals; line 77 should be "0" approximately</t>
  </si>
  <si>
    <t xml:space="preserve">  Player fees</t>
  </si>
  <si>
    <t>This will calculate on its own</t>
  </si>
  <si>
    <t xml:space="preserve">  Sponsorships</t>
  </si>
  <si>
    <t>Anticipated or mandated sponsorships in total for the season</t>
  </si>
  <si>
    <t xml:space="preserve">  Less:  sponsorship return to players against team fee</t>
  </si>
  <si>
    <t>enter as a negative number; Maximum 50% of sponsorship and cannot exceed team fee per player</t>
  </si>
  <si>
    <t xml:space="preserve">  Fundraising Event #1</t>
  </si>
  <si>
    <t xml:space="preserve">  Fundrasing Event #2</t>
  </si>
  <si>
    <t xml:space="preserve">  Fundraising Event #3</t>
  </si>
  <si>
    <t xml:space="preserve">  BGHC Staff apparel allowance</t>
  </si>
  <si>
    <t>to be received in late June/early July - budget for actual staff apparel costs below under expenses</t>
  </si>
  <si>
    <t xml:space="preserve">  Other</t>
  </si>
  <si>
    <t>Total funds in</t>
  </si>
  <si>
    <t>FUNDS OUT</t>
  </si>
  <si>
    <t xml:space="preserve">Player Development </t>
  </si>
  <si>
    <t>Goaltender development</t>
  </si>
  <si>
    <t>Power skating</t>
  </si>
  <si>
    <t>This is for instructors that you plan to book on your own</t>
  </si>
  <si>
    <t>Shooting clinic</t>
  </si>
  <si>
    <t>Training aids</t>
  </si>
  <si>
    <t>Team video, on-ice aids etc</t>
  </si>
  <si>
    <t>Non-parent coach mileage and meal allowances and tournament expenses</t>
  </si>
  <si>
    <t>Refer to Rep Team Finances Handbook for approved amounts</t>
  </si>
  <si>
    <t>Extra ice not in BGHC fee (Sept Ice and Season Ice tabs)</t>
  </si>
  <si>
    <t>see note below; rate=$208 per hour until August 31st and $213 for balance of season</t>
  </si>
  <si>
    <t>Exhibition game referees &amp; timekeepers (Officials tab)</t>
  </si>
  <si>
    <t xml:space="preserve">Paid by teams directly to officials - see Officials tab </t>
  </si>
  <si>
    <t>Season game referees &amp; timekeepers (Officials tab)</t>
  </si>
  <si>
    <t>OWHA playdowns officials &amp; timekeepers (Officials tab)</t>
  </si>
  <si>
    <t>Other</t>
  </si>
  <si>
    <t xml:space="preserve">  SUBTOTAL</t>
  </si>
  <si>
    <t>Tournament fees</t>
  </si>
  <si>
    <t xml:space="preserve">  Tournament #1</t>
  </si>
  <si>
    <t xml:space="preserve">  Tournament #2</t>
  </si>
  <si>
    <t xml:space="preserve">  Tournament #3</t>
  </si>
  <si>
    <t xml:space="preserve">  Tournament #4</t>
  </si>
  <si>
    <t xml:space="preserve">  Tournament #5</t>
  </si>
  <si>
    <t xml:space="preserve">  Tournament #6</t>
  </si>
  <si>
    <t xml:space="preserve">  Provincial entry fee (Provincials tab)</t>
  </si>
  <si>
    <t>NOTE:  Your team will pay this when you qualify for provincials; the BGHC has  paid the $200 deposit/bond</t>
  </si>
  <si>
    <t xml:space="preserve">   SUBTOTAL</t>
  </si>
  <si>
    <t>Uniforms and Related</t>
  </si>
  <si>
    <t>Staff apparel</t>
  </si>
  <si>
    <t>refer to BGHC policy re: required bench staff apparel ($500 allowance will be received from BGHC)</t>
  </si>
  <si>
    <t>Sponsors’ Team Plaques</t>
  </si>
  <si>
    <t>Home &amp; Away Sponsor logos (no sponsor bars available)</t>
  </si>
  <si>
    <t>Cs &amp; As</t>
  </si>
  <si>
    <t>Approximately $35 for set of 4 (including HST)</t>
  </si>
  <si>
    <t>Jerseys (only for extra jerseys and socks)</t>
  </si>
  <si>
    <t>Approx cost per set of Home and Away jerseys and 2 pair socks = $250 including HST</t>
  </si>
  <si>
    <t>Socks (only for extra socks)</t>
  </si>
  <si>
    <t>Approx $45 (including HST) for home and away set</t>
  </si>
  <si>
    <t>Team practice jerseys</t>
  </si>
  <si>
    <t>Team apparel - ONLY if every player getting this</t>
  </si>
  <si>
    <t>Cost of any hoodies, t-shirts, shorts etc that will be bought for ALL players</t>
  </si>
  <si>
    <t>Social activities</t>
  </si>
  <si>
    <t xml:space="preserve">  Team party - Xmas &amp; end of season</t>
  </si>
  <si>
    <t xml:space="preserve">  Gifts - players</t>
  </si>
  <si>
    <t xml:space="preserve">  Gifts - team volunteers</t>
  </si>
  <si>
    <t>Administrative expenses</t>
  </si>
  <si>
    <t xml:space="preserve">  First Aid supplies</t>
  </si>
  <si>
    <t xml:space="preserve">  Bank charges</t>
  </si>
  <si>
    <t xml:space="preserve">  Miscellaneous expenses</t>
  </si>
  <si>
    <t>Total funds out</t>
  </si>
  <si>
    <t>SURPLUS/DEFICIT</t>
  </si>
  <si>
    <t>Note re: extra ice for team budget</t>
  </si>
  <si>
    <t>The BGHC will capture the following in the BGHC fee.  Your budget should include any anticipated EXCESS beyond the amounts below.</t>
  </si>
  <si>
    <t>1.  Summer ice booked by your team, on your team calendar by May 31st and requested to be included in the BGHC fee.</t>
  </si>
  <si>
    <t>2.  September ice allocated to your team - see Sept Ice tab included on this workbook.</t>
  </si>
  <si>
    <t>3.  Regular practice ice as per the master ice schedule for regular season - see Season ice tab included in this workbook</t>
  </si>
  <si>
    <t>4.  Estimated playoff and playdown ice of 5 games per team</t>
  </si>
  <si>
    <t>2024 2025 Hockey season Monthly Tracking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</si>
  <si>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</si>
  <si>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</si>
  <si>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</si>
  <si>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</si>
  <si>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</si>
  <si>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</si>
  <si>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</si>
  <si>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</si>
  <si>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</si>
  <si>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</si>
  <si>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</si>
  <si>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</si>
  <si>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OPENING BANK BALANCE</t>
  </si>
  <si>
    <t>CLOSING BANK BALANCE</t>
  </si>
  <si>
    <t>September ice in BGHC Fee</t>
  </si>
  <si>
    <t>U18 AA</t>
  </si>
  <si>
    <t>Please note: These hours are not guaranteed.  These hours were derived based on actuals from last season.</t>
  </si>
  <si>
    <t>U18 A1</t>
  </si>
  <si>
    <t>U18 BB1</t>
  </si>
  <si>
    <t>U18 BB2</t>
  </si>
  <si>
    <t>U15 AA</t>
  </si>
  <si>
    <t>U15 A</t>
  </si>
  <si>
    <t>U15BB1</t>
  </si>
  <si>
    <t>U13 AA</t>
  </si>
  <si>
    <t>U13 A</t>
  </si>
  <si>
    <t>U13 BB</t>
  </si>
  <si>
    <t>U13 B</t>
  </si>
  <si>
    <t>U11 AA</t>
  </si>
  <si>
    <t>U11 A</t>
  </si>
  <si>
    <t>U11 BB</t>
  </si>
  <si>
    <t>U11 B</t>
  </si>
  <si>
    <t>U9 A</t>
  </si>
  <si>
    <t>U9 B1</t>
  </si>
  <si>
    <t>U9B2</t>
  </si>
  <si>
    <t>U9B3</t>
  </si>
  <si>
    <t>Season ice in BGHC Fee</t>
  </si>
  <si>
    <t>Practice hours per week</t>
  </si>
  <si>
    <t># weeks in season</t>
  </si>
  <si>
    <t>Season home games</t>
  </si>
  <si>
    <t>Estimated playoff/playdown games</t>
  </si>
  <si>
    <t>Length of games</t>
  </si>
  <si>
    <t>Total In Season ice hours</t>
  </si>
  <si>
    <t>U15B</t>
  </si>
  <si>
    <t>Age Category</t>
  </si>
  <si>
    <t>Officials</t>
  </si>
  <si>
    <t>Timekeeper</t>
  </si>
  <si>
    <t>(each of 2)</t>
  </si>
  <si>
    <t>(1 per game)</t>
  </si>
  <si>
    <t>1-hr game</t>
  </si>
  <si>
    <t>1.5 hr game</t>
  </si>
  <si>
    <t>2 hr games</t>
  </si>
  <si>
    <t>U9</t>
  </si>
  <si>
    <t>N/A</t>
  </si>
  <si>
    <t>U11 AA/A/BB/B</t>
  </si>
  <si>
    <t>U13AA</t>
  </si>
  <si>
    <t>U13 A/BB/B</t>
  </si>
  <si>
    <t>U15 AA/A</t>
  </si>
  <si>
    <t>U15 BB/B</t>
  </si>
  <si>
    <t>U18 AA/A/BB</t>
  </si>
  <si>
    <t>U18 BB/B</t>
  </si>
  <si>
    <t>U22AA</t>
  </si>
  <si>
    <t>Three official games (when available)</t>
  </si>
  <si>
    <t>U18 AA/A</t>
  </si>
  <si>
    <t>$70/$60/$60</t>
  </si>
  <si>
    <t>The following were the fees paid by teams last season for Provincials - this is the amount over and above the $200 paid by the BGHC</t>
  </si>
  <si>
    <t>BANK ACCOUNT NAME</t>
  </si>
  <si>
    <t>HEAD COACH</t>
  </si>
  <si>
    <t>BGHC U18 Team 1</t>
  </si>
  <si>
    <t>Justine Cloutier</t>
  </si>
  <si>
    <t>BGHC U18 Team 2</t>
  </si>
  <si>
    <t>Stan de Rango</t>
  </si>
  <si>
    <t>BGHC U18 Team 3</t>
  </si>
  <si>
    <t>Craig Valiquette</t>
  </si>
  <si>
    <t>BGHC U18 Team 4</t>
  </si>
  <si>
    <t>Russ Mergelas</t>
  </si>
  <si>
    <t>BGHC U15 Team 1</t>
  </si>
  <si>
    <t>Lee Bishop</t>
  </si>
  <si>
    <t>BGHC U15 Team 2</t>
  </si>
  <si>
    <t>BGHC U15 Team 3</t>
  </si>
  <si>
    <t>Sherry Beard</t>
  </si>
  <si>
    <t>BGHC U15 Team 4</t>
  </si>
  <si>
    <t>Brian Guest</t>
  </si>
  <si>
    <t>BGHC U13 Team 1</t>
  </si>
  <si>
    <t>Dani Ellis</t>
  </si>
  <si>
    <t>BGHC U13 Team 2</t>
  </si>
  <si>
    <t>Piper Thomson</t>
  </si>
  <si>
    <t>BGHC U13 Team 3</t>
  </si>
  <si>
    <t>Allison Bye</t>
  </si>
  <si>
    <t>BGHC U13 Team 4</t>
  </si>
  <si>
    <t>BGHC U11 Team 1</t>
  </si>
  <si>
    <t>Taylor Woods</t>
  </si>
  <si>
    <t>BGHC U11 Team 2</t>
  </si>
  <si>
    <t>Traci Killip</t>
  </si>
  <si>
    <t>BGHC U11 Team 3</t>
  </si>
  <si>
    <t>Anne-marie Taylor</t>
  </si>
  <si>
    <t>BGHC U11 Team 4</t>
  </si>
  <si>
    <t>David Russel</t>
  </si>
  <si>
    <t>BGHC U9 Team 1</t>
  </si>
  <si>
    <t>Chris Flindall</t>
  </si>
  <si>
    <t>BGHC U9 Team 2</t>
  </si>
  <si>
    <t>Rob Tarantino</t>
  </si>
  <si>
    <t>BGHC U9 Team 3</t>
  </si>
  <si>
    <t>Samantha Burton</t>
  </si>
  <si>
    <t>BGHC U9 Team 4</t>
  </si>
  <si>
    <t>Tom Brown</t>
  </si>
  <si>
    <t>Cost approx $25 per plaque</t>
  </si>
  <si>
    <t>will depend on type of logo and apparel being used; no sponsors are allowed on game jerseys</t>
  </si>
  <si>
    <t>Officials Rate in Effect May 1, 2025 to August 31, 2025</t>
  </si>
  <si>
    <t>Officials Rate in Effect September 1, 2025 to April 30, 2025</t>
  </si>
  <si>
    <t>$75/$65/$65</t>
  </si>
  <si>
    <t>Kelsey Fox</t>
  </si>
  <si>
    <t>Paul Reid</t>
  </si>
  <si>
    <t>U15 BB</t>
  </si>
  <si>
    <t>U9 B2</t>
  </si>
  <si>
    <t>U9 B3</t>
  </si>
  <si>
    <t>PLEASE REFER TO COMPLETE DOCUMENT POSTED ON BGHC WEBSITE UNDER RESOURCES&gt;REP RESOURCES FOR PROCESS</t>
  </si>
  <si>
    <t>Adjustment</t>
  </si>
  <si>
    <t>Minimum mandated amount si $1,000 per goalie; this is for goalie instruction as procured by the goalie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</si>
</sst>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_(* #,##0_);_(* \(#,##0\);_(* &quot;-&quot;??_);_(@_)"/>
  </numFmts>
  <fonts count="38" x14ac:knownFonts="1">
    <font>
      <sz val="10"/>
      <color rgb="FF000000"/>
      <name val="Arial"/>
      <scheme val="minor"/>
    </font>
    <font>
      <sz val="20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rgb="FF000000"/>
      <name val="Comic Sans MS"/>
      <family val="4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Arial"/>
      <family val="2"/>
    </font>
    <font>
      <b/>
      <sz val="10"/>
      <color rgb="FF000000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3F3F76"/>
      <name val="Arial"/>
      <family val="2"/>
    </font>
    <font>
      <sz val="12"/>
      <color rgb="FF000000"/>
      <name val="Arial"/>
      <family val="2"/>
    </font>
    <font>
      <sz val="12"/>
      <color rgb="FFFA7D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Times New Roman"/>
      <family val="1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D2F1DA"/>
        <bgColor rgb="FFD2F1DA"/>
      </patternFill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0" xfId="0" applyFont="1"/>
    <xf numFmtId="0" fontId="4" fillId="3" borderId="4" xfId="0" applyFont="1" applyFill="1" applyBorder="1"/>
    <xf numFmtId="0" fontId="4" fillId="4" borderId="4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3" borderId="4" xfId="0" applyFont="1" applyFill="1" applyBorder="1"/>
    <xf numFmtId="0" fontId="7" fillId="5" borderId="4" xfId="0" applyFont="1" applyFill="1" applyBorder="1"/>
    <xf numFmtId="49" fontId="7" fillId="0" borderId="0" xfId="0" applyNumberFormat="1" applyFont="1"/>
    <xf numFmtId="0" fontId="7" fillId="6" borderId="4" xfId="0" applyFont="1" applyFill="1" applyBorder="1"/>
    <xf numFmtId="0" fontId="9" fillId="0" borderId="0" xfId="0" applyFont="1"/>
    <xf numFmtId="0" fontId="10" fillId="0" borderId="0" xfId="0" applyFont="1"/>
    <xf numFmtId="0" fontId="10" fillId="6" borderId="4" xfId="0" applyFont="1" applyFill="1" applyBorder="1" applyAlignment="1">
      <alignment horizontal="right"/>
    </xf>
    <xf numFmtId="164" fontId="10" fillId="5" borderId="4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7" borderId="4" xfId="0" applyFont="1" applyFill="1" applyBorder="1"/>
    <xf numFmtId="0" fontId="10" fillId="7" borderId="4" xfId="0" applyFont="1" applyFill="1" applyBorder="1"/>
    <xf numFmtId="0" fontId="11" fillId="7" borderId="4" xfId="0" applyFont="1" applyFill="1" applyBorder="1" applyAlignment="1">
      <alignment horizontal="right"/>
    </xf>
    <xf numFmtId="0" fontId="11" fillId="8" borderId="4" xfId="0" applyFont="1" applyFill="1" applyBorder="1" applyAlignment="1">
      <alignment horizontal="right"/>
    </xf>
    <xf numFmtId="0" fontId="10" fillId="8" borderId="4" xfId="0" applyFont="1" applyFill="1" applyBorder="1"/>
    <xf numFmtId="164" fontId="10" fillId="8" borderId="4" xfId="0" applyNumberFormat="1" applyFont="1" applyFill="1" applyBorder="1" applyAlignment="1">
      <alignment horizontal="right"/>
    </xf>
    <xf numFmtId="164" fontId="10" fillId="6" borderId="4" xfId="0" applyNumberFormat="1" applyFont="1" applyFill="1" applyBorder="1"/>
    <xf numFmtId="164" fontId="10" fillId="3" borderId="4" xfId="0" applyNumberFormat="1" applyFont="1" applyFill="1" applyBorder="1"/>
    <xf numFmtId="164" fontId="10" fillId="8" borderId="4" xfId="0" applyNumberFormat="1" applyFont="1" applyFill="1" applyBorder="1"/>
    <xf numFmtId="0" fontId="10" fillId="0" borderId="0" xfId="0" applyFont="1" applyAlignment="1">
      <alignment wrapText="1"/>
    </xf>
    <xf numFmtId="0" fontId="14" fillId="0" borderId="0" xfId="0" applyFont="1"/>
    <xf numFmtId="164" fontId="10" fillId="0" borderId="0" xfId="0" applyNumberFormat="1" applyFont="1"/>
    <xf numFmtId="0" fontId="11" fillId="7" borderId="4" xfId="0" applyFont="1" applyFill="1" applyBorder="1"/>
    <xf numFmtId="164" fontId="10" fillId="7" borderId="4" xfId="0" applyNumberFormat="1" applyFont="1" applyFill="1" applyBorder="1"/>
    <xf numFmtId="164" fontId="10" fillId="0" borderId="0" xfId="0" applyNumberFormat="1" applyFont="1" applyAlignment="1">
      <alignment horizontal="right"/>
    </xf>
    <xf numFmtId="0" fontId="15" fillId="9" borderId="4" xfId="0" applyFont="1" applyFill="1" applyBorder="1"/>
    <xf numFmtId="0" fontId="10" fillId="9" borderId="4" xfId="0" applyFont="1" applyFill="1" applyBorder="1"/>
    <xf numFmtId="164" fontId="11" fillId="9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0" fontId="11" fillId="9" borderId="4" xfId="0" applyFont="1" applyFill="1" applyBorder="1"/>
    <xf numFmtId="164" fontId="10" fillId="9" borderId="4" xfId="0" applyNumberFormat="1" applyFont="1" applyFill="1" applyBorder="1"/>
    <xf numFmtId="0" fontId="10" fillId="10" borderId="4" xfId="0" applyFont="1" applyFill="1" applyBorder="1"/>
    <xf numFmtId="164" fontId="10" fillId="6" borderId="4" xfId="0" applyNumberFormat="1" applyFont="1" applyFill="1" applyBorder="1" applyAlignment="1">
      <alignment horizontal="right"/>
    </xf>
    <xf numFmtId="164" fontId="10" fillId="0" borderId="5" xfId="0" applyNumberFormat="1" applyFont="1" applyBorder="1"/>
    <xf numFmtId="0" fontId="11" fillId="11" borderId="4" xfId="0" applyFont="1" applyFill="1" applyBorder="1"/>
    <xf numFmtId="0" fontId="10" fillId="11" borderId="4" xfId="0" applyFont="1" applyFill="1" applyBorder="1"/>
    <xf numFmtId="164" fontId="10" fillId="11" borderId="4" xfId="0" applyNumberFormat="1" applyFont="1" applyFill="1" applyBorder="1"/>
    <xf numFmtId="164" fontId="10" fillId="5" borderId="4" xfId="0" applyNumberFormat="1" applyFont="1" applyFill="1" applyBorder="1"/>
    <xf numFmtId="0" fontId="11" fillId="5" borderId="4" xfId="0" applyFont="1" applyFill="1" applyBorder="1"/>
    <xf numFmtId="0" fontId="10" fillId="5" borderId="4" xfId="0" applyFont="1" applyFill="1" applyBorder="1"/>
    <xf numFmtId="0" fontId="10" fillId="12" borderId="4" xfId="0" applyFont="1" applyFill="1" applyBorder="1"/>
    <xf numFmtId="0" fontId="16" fillId="10" borderId="4" xfId="0" applyFont="1" applyFill="1" applyBorder="1"/>
    <xf numFmtId="0" fontId="17" fillId="0" borderId="0" xfId="0" applyFont="1"/>
    <xf numFmtId="6" fontId="17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9" borderId="4" xfId="0" applyFont="1" applyFill="1" applyBorder="1"/>
    <xf numFmtId="0" fontId="11" fillId="8" borderId="4" xfId="0" applyFont="1" applyFill="1" applyBorder="1"/>
    <xf numFmtId="0" fontId="22" fillId="0" borderId="0" xfId="0" applyFont="1"/>
    <xf numFmtId="0" fontId="6" fillId="13" borderId="4" xfId="0" applyFont="1" applyFill="1" applyBorder="1"/>
    <xf numFmtId="0" fontId="6" fillId="5" borderId="6" xfId="0" applyFont="1" applyFill="1" applyBorder="1"/>
    <xf numFmtId="0" fontId="6" fillId="13" borderId="0" xfId="0" applyFont="1" applyFill="1"/>
    <xf numFmtId="0" fontId="23" fillId="0" borderId="0" xfId="0" applyFont="1"/>
    <xf numFmtId="0" fontId="6" fillId="5" borderId="4" xfId="0" applyFont="1" applyFill="1" applyBorder="1"/>
    <xf numFmtId="0" fontId="25" fillId="0" borderId="0" xfId="0" applyFont="1"/>
    <xf numFmtId="0" fontId="26" fillId="0" borderId="0" xfId="0" applyFont="1"/>
    <xf numFmtId="0" fontId="23" fillId="0" borderId="7" xfId="0" applyFont="1" applyBorder="1" applyAlignment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6" fontId="29" fillId="0" borderId="0" xfId="0" applyNumberFormat="1" applyFont="1"/>
    <xf numFmtId="0" fontId="30" fillId="0" borderId="0" xfId="0" applyFont="1"/>
    <xf numFmtId="0" fontId="32" fillId="0" borderId="0" xfId="0" applyFont="1"/>
    <xf numFmtId="0" fontId="33" fillId="0" borderId="15" xfId="0" applyFont="1" applyBorder="1" applyAlignment="1">
      <alignment horizontal="center" vertical="center"/>
    </xf>
    <xf numFmtId="6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6" fontId="32" fillId="0" borderId="0" xfId="0" applyNumberFormat="1" applyFont="1"/>
    <xf numFmtId="0" fontId="33" fillId="0" borderId="17" xfId="0" applyFont="1" applyBorder="1"/>
    <xf numFmtId="0" fontId="33" fillId="0" borderId="18" xfId="0" applyFont="1" applyBorder="1"/>
    <xf numFmtId="0" fontId="25" fillId="13" borderId="4" xfId="0" applyFont="1" applyFill="1" applyBorder="1"/>
    <xf numFmtId="42" fontId="27" fillId="0" borderId="0" xfId="0" applyNumberFormat="1" applyFont="1"/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6" fillId="0" borderId="15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6" fillId="0" borderId="19" xfId="0" applyFont="1" applyBorder="1"/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/>
    <xf numFmtId="0" fontId="7" fillId="0" borderId="0" xfId="0" applyFont="1"/>
    <xf numFmtId="0" fontId="0" fillId="0" borderId="0" xfId="0"/>
    <xf numFmtId="0" fontId="21" fillId="0" borderId="0" xfId="0" applyFont="1" applyAlignment="1">
      <alignment horizontal="center" wrapText="1"/>
    </xf>
    <xf numFmtId="0" fontId="5" fillId="2" borderId="1" xfId="0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1" fillId="0" borderId="0" xfId="0" applyFont="1"/>
    <xf numFmtId="0" fontId="24" fillId="0" borderId="0" xfId="0" applyFont="1" applyAlignment="1">
      <alignment horizontal="center" wrapText="1"/>
    </xf>
    <xf numFmtId="0" fontId="27" fillId="10" borderId="1" xfId="0" applyFont="1" applyFill="1" applyBorder="1"/>
    <xf numFmtId="0" fontId="34" fillId="0" borderId="0" xfId="0" applyFont="1"/>
    <xf numFmtId="0" fontId="33" fillId="0" borderId="25" xfId="0" applyFont="1" applyBorder="1"/>
    <xf numFmtId="0" fontId="33" fillId="0" borderId="20" xfId="0" applyFont="1" applyBorder="1"/>
    <xf numFmtId="0" fontId="37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5" xfId="0" applyFont="1" applyBorder="1"/>
    <xf numFmtId="0" fontId="31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0" xfId="0" applyFont="1" applyBorder="1"/>
    <xf numFmtId="0" fontId="31" fillId="0" borderId="13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2" fillId="0" borderId="14" xfId="0" applyFont="1" applyBorder="1"/>
    <xf numFmtId="0" fontId="37" fillId="14" borderId="0" xfId="0" applyFont="1" applyFill="1" applyAlignment="1">
      <alignment horizontal="center"/>
    </xf>
    <xf numFmtId="0" fontId="10" fillId="0" borderId="4" xfId="0" applyFont="1" applyFill="1" applyBorder="1"/>
    <xf numFmtId="0" fontId="10" fillId="15" borderId="0" xfId="0" applyFont="1" applyFill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</xdr:row>
      <xdr:rowOff>152400</xdr:rowOff>
    </xdr:from>
    <xdr:ext cx="1143000" cy="1143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152400</xdr:rowOff>
    </xdr:from>
    <xdr:ext cx="1143000" cy="1143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tabSelected="1" workbookViewId="0">
      <selection activeCell="B22" sqref="B22"/>
    </sheetView>
  </sheetViews>
  <sheetFormatPr baseColWidth="10" defaultColWidth="12.6640625" defaultRowHeight="15" customHeight="1" x14ac:dyDescent="0.15"/>
  <cols>
    <col min="1" max="1" width="26.6640625" customWidth="1"/>
    <col min="2" max="2" width="21.6640625" customWidth="1"/>
    <col min="3" max="3" width="31.83203125" customWidth="1"/>
    <col min="4" max="6" width="12.6640625" customWidth="1"/>
  </cols>
  <sheetData>
    <row r="1" spans="1:22" ht="15.7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8.5" customHeight="1" x14ac:dyDescent="0.25">
      <c r="A2" s="93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2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15"/>
    <row r="4" spans="1:22" ht="15.75" customHeight="1" x14ac:dyDescent="0.15"/>
    <row r="5" spans="1:22" ht="15.75" customHeight="1" x14ac:dyDescent="0.15">
      <c r="A5" s="2" t="s">
        <v>1</v>
      </c>
      <c r="B5" s="3"/>
    </row>
    <row r="6" spans="1:22" ht="15.75" customHeight="1" x14ac:dyDescent="0.15">
      <c r="A6" s="2" t="s">
        <v>2</v>
      </c>
      <c r="B6" s="3"/>
    </row>
    <row r="7" spans="1:22" ht="15.75" customHeight="1" x14ac:dyDescent="0.15"/>
    <row r="8" spans="1:22" ht="15.75" customHeight="1" x14ac:dyDescent="0.15">
      <c r="A8" s="2" t="s">
        <v>3</v>
      </c>
      <c r="B8" s="2" t="s">
        <v>4</v>
      </c>
    </row>
    <row r="9" spans="1:22" ht="15.75" customHeight="1" x14ac:dyDescent="0.15">
      <c r="A9" s="2" t="s">
        <v>5</v>
      </c>
      <c r="B9" s="3"/>
      <c r="C9" s="2" t="s">
        <v>6</v>
      </c>
    </row>
    <row r="10" spans="1:22" ht="15.75" customHeight="1" x14ac:dyDescent="0.15"/>
    <row r="11" spans="1:22" ht="15.75" customHeight="1" x14ac:dyDescent="0.15">
      <c r="A11" s="4" t="s">
        <v>7</v>
      </c>
      <c r="B11" s="4"/>
    </row>
    <row r="12" spans="1:22" ht="15.75" customHeight="1" x14ac:dyDescent="0.15">
      <c r="A12" s="2" t="s">
        <v>8</v>
      </c>
      <c r="B12" s="3"/>
    </row>
    <row r="13" spans="1:22" ht="15.75" customHeight="1" x14ac:dyDescent="0.15">
      <c r="A13" s="2" t="s">
        <v>9</v>
      </c>
      <c r="B13" s="3"/>
    </row>
    <row r="14" spans="1:22" ht="15.75" customHeight="1" x14ac:dyDescent="0.15">
      <c r="A14" s="2" t="s">
        <v>10</v>
      </c>
      <c r="B14" s="3"/>
    </row>
    <row r="15" spans="1:22" ht="15.75" customHeight="1" x14ac:dyDescent="0.15"/>
    <row r="16" spans="1:22" ht="15.75" customHeight="1" x14ac:dyDescent="0.15">
      <c r="A16" s="4" t="s">
        <v>11</v>
      </c>
      <c r="B16" s="4"/>
    </row>
    <row r="17" spans="1:2" ht="15.75" customHeight="1" x14ac:dyDescent="0.15">
      <c r="A17" s="2" t="s">
        <v>8</v>
      </c>
      <c r="B17" s="3"/>
    </row>
    <row r="18" spans="1:2" ht="15.75" customHeight="1" x14ac:dyDescent="0.15">
      <c r="A18" s="2" t="s">
        <v>9</v>
      </c>
      <c r="B18" s="3"/>
    </row>
    <row r="19" spans="1:2" ht="15.75" customHeight="1" x14ac:dyDescent="0.15">
      <c r="A19" s="2" t="s">
        <v>10</v>
      </c>
      <c r="B19" s="3"/>
    </row>
    <row r="20" spans="1:2" ht="15.75" customHeight="1" x14ac:dyDescent="0.15"/>
    <row r="21" spans="1:2" ht="15.75" customHeight="1" x14ac:dyDescent="0.15">
      <c r="A21" s="4" t="s">
        <v>12</v>
      </c>
      <c r="B21" s="4"/>
    </row>
    <row r="22" spans="1:2" ht="15.75" customHeight="1" x14ac:dyDescent="0.15">
      <c r="A22" s="2" t="s">
        <v>8</v>
      </c>
      <c r="B22" s="3"/>
    </row>
    <row r="23" spans="1:2" ht="15.75" customHeight="1" x14ac:dyDescent="0.15">
      <c r="A23" s="2" t="s">
        <v>9</v>
      </c>
      <c r="B23" s="3"/>
    </row>
    <row r="24" spans="1:2" ht="15.75" customHeight="1" x14ac:dyDescent="0.15">
      <c r="A24" s="2" t="s">
        <v>10</v>
      </c>
      <c r="B24" s="3"/>
    </row>
    <row r="25" spans="1:2" ht="15.75" customHeight="1" x14ac:dyDescent="0.15"/>
    <row r="26" spans="1:2" ht="15.75" customHeight="1" x14ac:dyDescent="0.15"/>
    <row r="27" spans="1:2" ht="15.75" customHeight="1" x14ac:dyDescent="0.15"/>
    <row r="28" spans="1:2" ht="15.75" customHeight="1" x14ac:dyDescent="0.15"/>
    <row r="29" spans="1:2" ht="15.75" customHeight="1" x14ac:dyDescent="0.15"/>
    <row r="30" spans="1:2" ht="15.75" customHeight="1" x14ac:dyDescent="0.15"/>
    <row r="31" spans="1:2" ht="15.75" customHeight="1" x14ac:dyDescent="0.15"/>
    <row r="32" spans="1: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L1"/>
    <mergeCell ref="A2:L2"/>
  </mergeCells>
  <dataValidations count="2">
    <dataValidation type="list" allowBlank="1" showErrorMessage="1" sqref="B6" xr:uid="{00000000-0002-0000-0000-000000000000}">
      <formula1>"AA,A,BB,B"</formula1>
    </dataValidation>
    <dataValidation type="list" allowBlank="1" showErrorMessage="1" sqref="B5" xr:uid="{00000000-0002-0000-0000-000001000000}">
      <formula1>"U18,U15,U13,U11,U9"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2"/>
  <sheetViews>
    <sheetView topLeftCell="A70" zoomScale="125" workbookViewId="0">
      <selection activeCell="F31" sqref="F31"/>
    </sheetView>
  </sheetViews>
  <sheetFormatPr baseColWidth="10" defaultColWidth="12.6640625" defaultRowHeight="15" customHeight="1" x14ac:dyDescent="0.15"/>
  <cols>
    <col min="1" max="1" width="48.5" customWidth="1"/>
    <col min="2" max="3" width="12.6640625" customWidth="1"/>
    <col min="4" max="4" width="4.83203125" customWidth="1"/>
    <col min="5" max="5" width="12.6640625" customWidth="1"/>
    <col min="6" max="6" width="92.6640625" customWidth="1"/>
    <col min="7" max="7" width="53.6640625" customWidth="1"/>
  </cols>
  <sheetData>
    <row r="1" spans="1:27" ht="15.75" customHeight="1" x14ac:dyDescent="0.15"/>
    <row r="2" spans="1:27" ht="30" customHeight="1" x14ac:dyDescent="0.25">
      <c r="A2" s="97" t="s">
        <v>13</v>
      </c>
      <c r="B2" s="91"/>
      <c r="C2" s="91"/>
      <c r="D2" s="91"/>
      <c r="E2" s="91"/>
      <c r="F2" s="92"/>
      <c r="G2" s="5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.75" customHeight="1" x14ac:dyDescent="0.2">
      <c r="A3" s="7"/>
      <c r="B3" s="7"/>
      <c r="C3" s="7"/>
      <c r="D3" s="7"/>
      <c r="E3" s="7"/>
      <c r="F3" s="7"/>
      <c r="G3" s="7"/>
    </row>
    <row r="4" spans="1:27" ht="15.75" customHeight="1" x14ac:dyDescent="0.25">
      <c r="A4" s="98" t="s">
        <v>14</v>
      </c>
      <c r="B4" s="95"/>
      <c r="C4" s="95"/>
      <c r="D4" s="95"/>
      <c r="E4" s="95"/>
      <c r="F4" s="7"/>
      <c r="G4" s="7"/>
    </row>
    <row r="5" spans="1:27" ht="15.75" customHeight="1" x14ac:dyDescent="0.25">
      <c r="A5" s="99" t="str">
        <f>CONCATENATE('Key Inputs'!B5,'Key Inputs'!B6,'Key Inputs'!B12)</f>
        <v/>
      </c>
      <c r="B5" s="95"/>
      <c r="C5" s="95"/>
      <c r="D5" s="95"/>
      <c r="E5" s="95"/>
      <c r="F5" s="8" t="s">
        <v>15</v>
      </c>
      <c r="G5" s="7" t="s">
        <v>16</v>
      </c>
    </row>
    <row r="6" spans="1:27" ht="15.75" customHeight="1" x14ac:dyDescent="0.25">
      <c r="A6" s="98" t="s">
        <v>17</v>
      </c>
      <c r="B6" s="95"/>
      <c r="C6" s="95"/>
      <c r="D6" s="95"/>
      <c r="E6" s="95"/>
      <c r="F6" s="9" t="s">
        <v>18</v>
      </c>
      <c r="G6" s="7" t="s">
        <v>16</v>
      </c>
    </row>
    <row r="7" spans="1:27" ht="15.75" customHeight="1" x14ac:dyDescent="0.2">
      <c r="A7" s="10"/>
      <c r="B7" s="10"/>
      <c r="C7" s="7"/>
      <c r="D7" s="7"/>
      <c r="E7" s="7"/>
      <c r="F7" s="11" t="s">
        <v>19</v>
      </c>
      <c r="G7" s="7" t="s">
        <v>16</v>
      </c>
    </row>
    <row r="8" spans="1:27" ht="15.75" customHeight="1" x14ac:dyDescent="0.2">
      <c r="A8" s="12"/>
      <c r="B8" s="7"/>
      <c r="C8" s="7"/>
      <c r="D8" s="7"/>
      <c r="E8" s="7"/>
      <c r="F8" s="7"/>
      <c r="G8" s="12"/>
    </row>
    <row r="9" spans="1:27" ht="15.75" customHeight="1" x14ac:dyDescent="0.15">
      <c r="A9" s="13" t="s">
        <v>20</v>
      </c>
      <c r="B9" s="14">
        <f>'Key Inputs'!B9</f>
        <v>0</v>
      </c>
      <c r="C9" s="13"/>
      <c r="D9" s="13"/>
      <c r="E9" s="13"/>
      <c r="F9" s="13"/>
      <c r="G9" s="13"/>
      <c r="H9" s="13"/>
      <c r="I9" s="13"/>
      <c r="J9" s="13"/>
      <c r="K9" s="13"/>
    </row>
    <row r="10" spans="1:27" ht="15.75" customHeight="1" x14ac:dyDescent="0.15">
      <c r="A10" s="13" t="s">
        <v>21</v>
      </c>
      <c r="B10" s="15">
        <f>IF(B9&lt;1,0,ROUND((C80-SUM(C16:C24))/B9,0))</f>
        <v>0</v>
      </c>
      <c r="C10" s="100" t="s">
        <v>22</v>
      </c>
      <c r="D10" s="95"/>
      <c r="E10" s="95"/>
      <c r="F10" s="95"/>
      <c r="G10" s="13"/>
      <c r="H10" s="13"/>
      <c r="I10" s="13"/>
      <c r="J10" s="13"/>
      <c r="K10" s="13"/>
    </row>
    <row r="11" spans="1:27" ht="15.7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27" ht="15.75" customHeight="1" x14ac:dyDescent="0.15">
      <c r="A12" s="13"/>
      <c r="B12" s="13"/>
      <c r="C12" s="13"/>
      <c r="D12" s="13"/>
      <c r="E12" s="13"/>
      <c r="F12" s="17" t="s">
        <v>23</v>
      </c>
      <c r="G12" s="13"/>
      <c r="H12" s="13"/>
      <c r="I12" s="13"/>
      <c r="J12" s="13"/>
      <c r="K12" s="13"/>
    </row>
    <row r="13" spans="1:27" ht="15.75" customHeight="1" x14ac:dyDescent="0.15">
      <c r="A13" s="18" t="s">
        <v>24</v>
      </c>
      <c r="B13" s="19"/>
      <c r="C13" s="20" t="s">
        <v>25</v>
      </c>
      <c r="D13" s="21"/>
      <c r="E13" s="20" t="s">
        <v>26</v>
      </c>
      <c r="F13" s="13" t="s">
        <v>27</v>
      </c>
      <c r="G13" s="13"/>
      <c r="H13" s="13"/>
      <c r="I13" s="13"/>
      <c r="J13" s="13"/>
      <c r="K13" s="13"/>
    </row>
    <row r="14" spans="1:27" ht="15.75" customHeight="1" x14ac:dyDescent="0.15">
      <c r="A14" s="13"/>
      <c r="B14" s="13"/>
      <c r="C14" s="13"/>
      <c r="D14" s="22"/>
      <c r="E14" s="13"/>
      <c r="F14" s="13"/>
      <c r="G14" s="13"/>
      <c r="H14" s="13"/>
      <c r="I14" s="13"/>
      <c r="J14" s="13"/>
      <c r="K14" s="13"/>
    </row>
    <row r="15" spans="1:27" ht="15.75" customHeight="1" x14ac:dyDescent="0.15">
      <c r="A15" s="13" t="s">
        <v>28</v>
      </c>
      <c r="B15" s="13"/>
      <c r="C15" s="15">
        <f>B9*B10</f>
        <v>0</v>
      </c>
      <c r="D15" s="23"/>
      <c r="E15" s="24"/>
      <c r="F15" s="13" t="s">
        <v>29</v>
      </c>
      <c r="G15" s="13"/>
      <c r="H15" s="13"/>
      <c r="I15" s="13"/>
      <c r="J15" s="13"/>
      <c r="K15" s="13"/>
    </row>
    <row r="16" spans="1:27" ht="15.75" customHeight="1" x14ac:dyDescent="0.15">
      <c r="A16" s="13" t="s">
        <v>30</v>
      </c>
      <c r="B16" s="13"/>
      <c r="C16" s="25"/>
      <c r="D16" s="26"/>
      <c r="E16" s="24"/>
      <c r="F16" s="13" t="s">
        <v>31</v>
      </c>
      <c r="G16" s="13"/>
      <c r="H16" s="13"/>
      <c r="I16" s="13"/>
      <c r="J16" s="13"/>
      <c r="K16" s="13"/>
    </row>
    <row r="17" spans="1:11" ht="15.75" customHeight="1" x14ac:dyDescent="0.15">
      <c r="A17" s="27" t="s">
        <v>32</v>
      </c>
      <c r="B17" s="13"/>
      <c r="C17" s="25"/>
      <c r="D17" s="26"/>
      <c r="E17" s="24"/>
      <c r="F17" s="13" t="s">
        <v>33</v>
      </c>
      <c r="G17" s="13"/>
      <c r="H17" s="13"/>
      <c r="I17" s="13"/>
      <c r="J17" s="13"/>
      <c r="K17" s="13"/>
    </row>
    <row r="18" spans="1:11" ht="15.75" customHeight="1" x14ac:dyDescent="0.15">
      <c r="A18" s="13" t="s">
        <v>34</v>
      </c>
      <c r="B18" s="13"/>
      <c r="C18" s="25"/>
      <c r="D18" s="26"/>
      <c r="E18" s="24"/>
      <c r="F18" s="13"/>
      <c r="G18" s="13"/>
      <c r="H18" s="13"/>
      <c r="I18" s="13"/>
      <c r="J18" s="13"/>
      <c r="K18" s="13"/>
    </row>
    <row r="19" spans="1:11" ht="15.75" customHeight="1" x14ac:dyDescent="0.15">
      <c r="A19" s="13" t="s">
        <v>35</v>
      </c>
      <c r="B19" s="13"/>
      <c r="C19" s="25"/>
      <c r="D19" s="26"/>
      <c r="E19" s="24"/>
      <c r="F19" s="13"/>
      <c r="G19" s="13"/>
      <c r="H19" s="13"/>
      <c r="I19" s="13"/>
      <c r="J19" s="13"/>
      <c r="K19" s="13"/>
    </row>
    <row r="20" spans="1:11" ht="15.75" customHeight="1" x14ac:dyDescent="0.15">
      <c r="A20" s="13" t="s">
        <v>36</v>
      </c>
      <c r="B20" s="13"/>
      <c r="C20" s="25"/>
      <c r="D20" s="26"/>
      <c r="E20" s="24"/>
      <c r="F20" s="13"/>
      <c r="G20" s="28"/>
      <c r="H20" s="13"/>
      <c r="I20" s="13"/>
      <c r="J20" s="13"/>
      <c r="K20" s="13"/>
    </row>
    <row r="21" spans="1:11" ht="15.75" customHeight="1" x14ac:dyDescent="0.15">
      <c r="A21" s="13" t="s">
        <v>37</v>
      </c>
      <c r="B21" s="13"/>
      <c r="C21" s="25">
        <v>500</v>
      </c>
      <c r="D21" s="26"/>
      <c r="E21" s="24"/>
      <c r="F21" s="13" t="s">
        <v>38</v>
      </c>
      <c r="G21" s="13"/>
      <c r="H21" s="13"/>
      <c r="I21" s="13"/>
      <c r="J21" s="13"/>
      <c r="K21" s="13"/>
    </row>
    <row r="22" spans="1:11" ht="15.75" customHeight="1" x14ac:dyDescent="0.15">
      <c r="A22" s="13" t="s">
        <v>39</v>
      </c>
      <c r="B22" s="13"/>
      <c r="C22" s="25"/>
      <c r="D22" s="26"/>
      <c r="E22" s="24"/>
      <c r="F22" s="13"/>
      <c r="G22" s="13"/>
      <c r="H22" s="13"/>
      <c r="I22" s="13"/>
      <c r="J22" s="13"/>
      <c r="K22" s="13"/>
    </row>
    <row r="23" spans="1:11" ht="15.75" customHeight="1" x14ac:dyDescent="0.15">
      <c r="A23" s="13" t="s">
        <v>39</v>
      </c>
      <c r="B23" s="13"/>
      <c r="C23" s="25"/>
      <c r="D23" s="26"/>
      <c r="E23" s="24"/>
      <c r="F23" s="13"/>
      <c r="G23" s="13"/>
      <c r="H23" s="13"/>
      <c r="I23" s="13"/>
      <c r="J23" s="13"/>
      <c r="K23" s="13"/>
    </row>
    <row r="24" spans="1:11" ht="15.75" customHeight="1" x14ac:dyDescent="0.15">
      <c r="A24" s="13" t="s">
        <v>39</v>
      </c>
      <c r="B24" s="13"/>
      <c r="C24" s="25"/>
      <c r="D24" s="26"/>
      <c r="E24" s="24"/>
      <c r="F24" s="13"/>
      <c r="G24" s="13"/>
      <c r="H24" s="13"/>
      <c r="I24" s="13"/>
      <c r="J24" s="13"/>
      <c r="K24" s="13"/>
    </row>
    <row r="25" spans="1:11" ht="15.75" customHeight="1" x14ac:dyDescent="0.15">
      <c r="A25" s="13"/>
      <c r="B25" s="13"/>
      <c r="C25" s="29"/>
      <c r="D25" s="26"/>
      <c r="E25" s="29"/>
      <c r="F25" s="13"/>
      <c r="G25" s="13"/>
      <c r="H25" s="13"/>
      <c r="I25" s="13"/>
      <c r="J25" s="13"/>
      <c r="K25" s="13"/>
    </row>
    <row r="26" spans="1:11" ht="15.75" customHeight="1" x14ac:dyDescent="0.15">
      <c r="A26" s="30" t="s">
        <v>40</v>
      </c>
      <c r="B26" s="19"/>
      <c r="C26" s="31">
        <f>SUM(C15:C24)</f>
        <v>500</v>
      </c>
      <c r="D26" s="26"/>
      <c r="E26" s="31">
        <f>SUM(E15:E24)</f>
        <v>0</v>
      </c>
      <c r="F26" s="29"/>
      <c r="G26" s="13"/>
      <c r="H26" s="13"/>
      <c r="I26" s="13"/>
      <c r="J26" s="13"/>
      <c r="K26" s="13"/>
    </row>
    <row r="27" spans="1:11" ht="15.75" customHeight="1" x14ac:dyDescent="0.15">
      <c r="A27" s="13"/>
      <c r="B27" s="13"/>
      <c r="C27" s="32"/>
      <c r="D27" s="23"/>
      <c r="E27" s="32"/>
      <c r="F27" s="13"/>
      <c r="G27" s="13"/>
      <c r="H27" s="13"/>
      <c r="I27" s="13"/>
      <c r="J27" s="13"/>
      <c r="K27" s="13"/>
    </row>
    <row r="28" spans="1:11" ht="15.75" customHeight="1" x14ac:dyDescent="0.15">
      <c r="A28" s="33" t="s">
        <v>41</v>
      </c>
      <c r="B28" s="34"/>
      <c r="C28" s="35" t="s">
        <v>25</v>
      </c>
      <c r="D28" s="36"/>
      <c r="E28" s="35" t="s">
        <v>26</v>
      </c>
      <c r="F28" s="13"/>
      <c r="G28" s="13"/>
      <c r="H28" s="13"/>
      <c r="I28" s="13"/>
      <c r="J28" s="13"/>
      <c r="K28" s="13"/>
    </row>
    <row r="29" spans="1:11" ht="15.75" customHeight="1" x14ac:dyDescent="0.15">
      <c r="A29" s="13"/>
      <c r="B29" s="13"/>
      <c r="C29" s="29"/>
      <c r="D29" s="26"/>
      <c r="E29" s="29"/>
      <c r="F29" s="13"/>
      <c r="G29" s="13"/>
      <c r="H29" s="13"/>
      <c r="I29" s="13"/>
      <c r="J29" s="13"/>
      <c r="K29" s="13"/>
    </row>
    <row r="30" spans="1:11" ht="15.75" customHeight="1" x14ac:dyDescent="0.15">
      <c r="A30" s="37" t="s">
        <v>42</v>
      </c>
      <c r="B30" s="34"/>
      <c r="C30" s="38"/>
      <c r="D30" s="26"/>
      <c r="E30" s="38"/>
      <c r="F30" s="13"/>
      <c r="G30" s="13"/>
      <c r="H30" s="13"/>
      <c r="I30" s="13"/>
      <c r="J30" s="13"/>
      <c r="K30" s="13"/>
    </row>
    <row r="31" spans="1:11" ht="15.75" customHeight="1" x14ac:dyDescent="0.15">
      <c r="A31" s="13" t="s">
        <v>43</v>
      </c>
      <c r="B31" s="13"/>
      <c r="C31" s="25"/>
      <c r="D31" s="26"/>
      <c r="E31" s="24"/>
      <c r="F31" s="13" t="s">
        <v>217</v>
      </c>
      <c r="G31" s="13"/>
      <c r="H31" s="13"/>
      <c r="I31" s="13"/>
      <c r="J31" s="13"/>
      <c r="K31" s="13"/>
    </row>
    <row r="32" spans="1:11" ht="15.75" customHeight="1" x14ac:dyDescent="0.15">
      <c r="A32" s="13" t="s">
        <v>44</v>
      </c>
      <c r="B32" s="13"/>
      <c r="C32" s="25"/>
      <c r="D32" s="26"/>
      <c r="E32" s="24"/>
      <c r="F32" s="13" t="s">
        <v>45</v>
      </c>
      <c r="G32" s="13"/>
      <c r="H32" s="13"/>
      <c r="I32" s="13"/>
      <c r="J32" s="13"/>
      <c r="K32" s="13"/>
    </row>
    <row r="33" spans="1:11" ht="15.75" customHeight="1" x14ac:dyDescent="0.15">
      <c r="A33" s="13" t="s">
        <v>46</v>
      </c>
      <c r="B33" s="13"/>
      <c r="C33" s="25"/>
      <c r="D33" s="26"/>
      <c r="E33" s="24"/>
      <c r="F33" s="13" t="s">
        <v>45</v>
      </c>
      <c r="G33" s="13"/>
      <c r="H33" s="13"/>
      <c r="I33" s="13"/>
      <c r="J33" s="13"/>
      <c r="K33" s="13"/>
    </row>
    <row r="34" spans="1:11" ht="15.75" customHeight="1" x14ac:dyDescent="0.15">
      <c r="A34" s="13" t="s">
        <v>47</v>
      </c>
      <c r="B34" s="13"/>
      <c r="C34" s="25"/>
      <c r="D34" s="26"/>
      <c r="E34" s="24"/>
      <c r="F34" s="13" t="s">
        <v>48</v>
      </c>
      <c r="G34" s="13"/>
      <c r="H34" s="13"/>
      <c r="I34" s="13"/>
      <c r="J34" s="13"/>
      <c r="K34" s="13"/>
    </row>
    <row r="35" spans="1:11" ht="28.5" customHeight="1" x14ac:dyDescent="0.15">
      <c r="A35" s="27" t="s">
        <v>49</v>
      </c>
      <c r="B35" s="13"/>
      <c r="C35" s="25"/>
      <c r="D35" s="26"/>
      <c r="E35" s="24"/>
      <c r="F35" s="13" t="s">
        <v>50</v>
      </c>
      <c r="G35" s="13"/>
      <c r="H35" s="13"/>
      <c r="I35" s="13"/>
      <c r="J35" s="13"/>
      <c r="K35" s="13"/>
    </row>
    <row r="36" spans="1:11" ht="15.75" customHeight="1" x14ac:dyDescent="0.15">
      <c r="A36" s="13" t="s">
        <v>51</v>
      </c>
      <c r="B36" s="13"/>
      <c r="C36" s="25"/>
      <c r="D36" s="26"/>
      <c r="E36" s="24"/>
      <c r="F36" s="39" t="s">
        <v>52</v>
      </c>
      <c r="G36" s="13"/>
      <c r="H36" s="13"/>
      <c r="I36" s="13"/>
      <c r="J36" s="13"/>
      <c r="K36" s="13"/>
    </row>
    <row r="37" spans="1:11" ht="15.75" customHeight="1" x14ac:dyDescent="0.15">
      <c r="A37" s="13" t="s">
        <v>53</v>
      </c>
      <c r="B37" s="13"/>
      <c r="C37" s="25"/>
      <c r="D37" s="26"/>
      <c r="E37" s="24"/>
      <c r="F37" s="13" t="s">
        <v>54</v>
      </c>
      <c r="G37" s="13"/>
      <c r="H37" s="13"/>
      <c r="I37" s="13"/>
      <c r="J37" s="13"/>
      <c r="K37" s="13"/>
    </row>
    <row r="38" spans="1:11" ht="15.75" customHeight="1" x14ac:dyDescent="0.15">
      <c r="A38" s="13" t="s">
        <v>55</v>
      </c>
      <c r="B38" s="13"/>
      <c r="C38" s="25"/>
      <c r="D38" s="26"/>
      <c r="E38" s="24"/>
      <c r="F38" s="13" t="s">
        <v>54</v>
      </c>
      <c r="G38" s="13"/>
      <c r="H38" s="13"/>
      <c r="I38" s="13"/>
      <c r="J38" s="13"/>
      <c r="K38" s="13"/>
    </row>
    <row r="39" spans="1:11" ht="15.75" customHeight="1" x14ac:dyDescent="0.15">
      <c r="A39" s="13" t="s">
        <v>56</v>
      </c>
      <c r="B39" s="13"/>
      <c r="C39" s="25"/>
      <c r="D39" s="26"/>
      <c r="E39" s="24"/>
      <c r="F39" s="13" t="s">
        <v>54</v>
      </c>
      <c r="G39" s="13"/>
      <c r="H39" s="13"/>
      <c r="I39" s="13"/>
      <c r="J39" s="13"/>
      <c r="K39" s="13"/>
    </row>
    <row r="40" spans="1:11" ht="15.75" customHeight="1" x14ac:dyDescent="0.15">
      <c r="A40" s="13" t="s">
        <v>57</v>
      </c>
      <c r="B40" s="13"/>
      <c r="C40" s="25"/>
      <c r="D40" s="26"/>
      <c r="E40" s="24"/>
      <c r="F40" s="13"/>
      <c r="G40" s="13"/>
      <c r="H40" s="13"/>
      <c r="I40" s="13"/>
      <c r="J40" s="13"/>
      <c r="K40" s="13"/>
    </row>
    <row r="41" spans="1:11" ht="15.75" customHeight="1" x14ac:dyDescent="0.15">
      <c r="A41" s="13"/>
      <c r="B41" s="13"/>
      <c r="C41" s="25"/>
      <c r="D41" s="26"/>
      <c r="E41" s="40"/>
      <c r="F41" s="29"/>
      <c r="G41" s="13"/>
      <c r="H41" s="13"/>
      <c r="I41" s="13"/>
      <c r="J41" s="13"/>
      <c r="K41" s="13"/>
    </row>
    <row r="42" spans="1:11" ht="15.75" customHeight="1" x14ac:dyDescent="0.15">
      <c r="A42" s="13" t="s">
        <v>58</v>
      </c>
      <c r="B42" s="13"/>
      <c r="C42" s="41">
        <f>SUM(C31:C41)</f>
        <v>0</v>
      </c>
      <c r="D42" s="26"/>
      <c r="E42" s="41">
        <f>SUM(E31:E41)</f>
        <v>0</v>
      </c>
      <c r="F42" s="13"/>
      <c r="G42" s="13"/>
      <c r="H42" s="13"/>
      <c r="I42" s="13"/>
      <c r="J42" s="13"/>
      <c r="K42" s="13"/>
    </row>
    <row r="43" spans="1:11" ht="15.75" customHeight="1" x14ac:dyDescent="0.15">
      <c r="A43" s="37" t="s">
        <v>59</v>
      </c>
      <c r="B43" s="34"/>
      <c r="C43" s="38"/>
      <c r="D43" s="26"/>
      <c r="E43" s="38"/>
      <c r="F43" s="13"/>
      <c r="G43" s="13"/>
      <c r="H43" s="13"/>
      <c r="I43" s="13"/>
      <c r="J43" s="13"/>
      <c r="K43" s="13"/>
    </row>
    <row r="44" spans="1:11" ht="15.75" customHeight="1" x14ac:dyDescent="0.15">
      <c r="A44" s="13" t="s">
        <v>60</v>
      </c>
      <c r="B44" s="13"/>
      <c r="C44" s="25"/>
      <c r="D44" s="26"/>
      <c r="E44" s="24"/>
      <c r="F44" s="13"/>
      <c r="G44" s="13"/>
      <c r="H44" s="13"/>
      <c r="I44" s="13"/>
      <c r="J44" s="13"/>
      <c r="K44" s="13"/>
    </row>
    <row r="45" spans="1:11" ht="15.75" customHeight="1" x14ac:dyDescent="0.15">
      <c r="A45" s="13" t="s">
        <v>61</v>
      </c>
      <c r="B45" s="13"/>
      <c r="C45" s="25"/>
      <c r="D45" s="26"/>
      <c r="E45" s="24"/>
      <c r="F45" s="13"/>
      <c r="G45" s="13"/>
      <c r="H45" s="13"/>
      <c r="I45" s="13"/>
      <c r="J45" s="13"/>
      <c r="K45" s="13"/>
    </row>
    <row r="46" spans="1:11" ht="15.75" customHeight="1" x14ac:dyDescent="0.15">
      <c r="A46" s="13" t="s">
        <v>62</v>
      </c>
      <c r="B46" s="13"/>
      <c r="C46" s="25"/>
      <c r="D46" s="26"/>
      <c r="E46" s="24"/>
      <c r="F46" s="13"/>
      <c r="G46" s="13"/>
      <c r="H46" s="13"/>
      <c r="I46" s="13"/>
      <c r="J46" s="13"/>
      <c r="K46" s="13"/>
    </row>
    <row r="47" spans="1:11" ht="15.75" customHeight="1" x14ac:dyDescent="0.15">
      <c r="A47" s="13" t="s">
        <v>63</v>
      </c>
      <c r="B47" s="13"/>
      <c r="C47" s="25"/>
      <c r="D47" s="26"/>
      <c r="E47" s="24"/>
      <c r="F47" s="13"/>
      <c r="G47" s="13"/>
      <c r="H47" s="13"/>
      <c r="I47" s="13"/>
      <c r="J47" s="13"/>
      <c r="K47" s="13"/>
    </row>
    <row r="48" spans="1:11" ht="15.75" customHeight="1" x14ac:dyDescent="0.15">
      <c r="A48" s="13" t="s">
        <v>64</v>
      </c>
      <c r="B48" s="13"/>
      <c r="C48" s="25"/>
      <c r="D48" s="26"/>
      <c r="E48" s="24"/>
      <c r="F48" s="13"/>
      <c r="G48" s="13"/>
      <c r="H48" s="13"/>
      <c r="I48" s="13"/>
      <c r="J48" s="13"/>
      <c r="K48" s="13"/>
    </row>
    <row r="49" spans="1:11" ht="15.75" customHeight="1" x14ac:dyDescent="0.15">
      <c r="A49" s="13" t="s">
        <v>65</v>
      </c>
      <c r="B49" s="13"/>
      <c r="C49" s="25"/>
      <c r="D49" s="26"/>
      <c r="E49" s="24"/>
      <c r="F49" s="13"/>
      <c r="G49" s="13"/>
      <c r="H49" s="13"/>
      <c r="I49" s="13"/>
      <c r="J49" s="13"/>
      <c r="K49" s="13"/>
    </row>
    <row r="50" spans="1:11" ht="15.75" customHeight="1" x14ac:dyDescent="0.15">
      <c r="A50" s="13" t="s">
        <v>66</v>
      </c>
      <c r="B50" s="13"/>
      <c r="C50" s="25"/>
      <c r="D50" s="26"/>
      <c r="E50" s="40"/>
      <c r="F50" s="29" t="s">
        <v>67</v>
      </c>
      <c r="G50" s="13"/>
      <c r="H50" s="13"/>
      <c r="I50" s="13"/>
      <c r="J50" s="13"/>
      <c r="K50" s="13"/>
    </row>
    <row r="51" spans="1:11" ht="15.75" customHeight="1" x14ac:dyDescent="0.15">
      <c r="A51" s="13" t="s">
        <v>68</v>
      </c>
      <c r="B51" s="13"/>
      <c r="C51" s="41">
        <f>SUM(C44:C50)</f>
        <v>0</v>
      </c>
      <c r="D51" s="26"/>
      <c r="E51" s="41">
        <f>SUM(E44:E50)</f>
        <v>0</v>
      </c>
      <c r="F51" s="13"/>
      <c r="G51" s="13"/>
      <c r="H51" s="13"/>
      <c r="I51" s="13"/>
      <c r="J51" s="13"/>
      <c r="K51" s="13"/>
    </row>
    <row r="52" spans="1:11" ht="15.75" customHeight="1" x14ac:dyDescent="0.15">
      <c r="A52" s="42" t="s">
        <v>69</v>
      </c>
      <c r="B52" s="43"/>
      <c r="C52" s="44"/>
      <c r="D52" s="26"/>
      <c r="E52" s="44"/>
      <c r="F52" s="13"/>
      <c r="G52" s="13"/>
      <c r="H52" s="13"/>
      <c r="I52" s="13"/>
      <c r="J52" s="13"/>
      <c r="K52" s="13"/>
    </row>
    <row r="53" spans="1:11" ht="15.75" customHeight="1" x14ac:dyDescent="0.15">
      <c r="A53" s="13" t="s">
        <v>70</v>
      </c>
      <c r="B53" s="13"/>
      <c r="C53" s="25"/>
      <c r="D53" s="26"/>
      <c r="E53" s="24"/>
      <c r="F53" s="13" t="s">
        <v>71</v>
      </c>
      <c r="G53" s="13"/>
      <c r="H53" s="13"/>
      <c r="I53" s="13"/>
      <c r="J53" s="13"/>
      <c r="K53" s="13"/>
    </row>
    <row r="54" spans="1:11" ht="15.75" customHeight="1" x14ac:dyDescent="0.15">
      <c r="A54" s="13" t="s">
        <v>72</v>
      </c>
      <c r="B54" s="13"/>
      <c r="C54" s="25"/>
      <c r="D54" s="26"/>
      <c r="E54" s="24"/>
      <c r="F54" s="13" t="s">
        <v>205</v>
      </c>
      <c r="G54" s="13"/>
      <c r="H54" s="13"/>
      <c r="I54" s="13"/>
      <c r="J54" s="13"/>
      <c r="K54" s="13"/>
    </row>
    <row r="55" spans="1:11" ht="15.75" customHeight="1" x14ac:dyDescent="0.15">
      <c r="A55" s="13" t="s">
        <v>73</v>
      </c>
      <c r="B55" s="13"/>
      <c r="C55" s="25"/>
      <c r="D55" s="26"/>
      <c r="E55" s="24"/>
      <c r="F55" s="13" t="s">
        <v>206</v>
      </c>
      <c r="G55" s="13"/>
      <c r="H55" s="13"/>
      <c r="I55" s="13"/>
      <c r="J55" s="13"/>
      <c r="K55" s="13"/>
    </row>
    <row r="56" spans="1:11" ht="15.75" customHeight="1" x14ac:dyDescent="0.15">
      <c r="A56" s="13" t="s">
        <v>74</v>
      </c>
      <c r="B56" s="13"/>
      <c r="C56" s="25"/>
      <c r="D56" s="26"/>
      <c r="E56" s="24"/>
      <c r="F56" s="13" t="s">
        <v>75</v>
      </c>
      <c r="G56" s="13"/>
      <c r="H56" s="13"/>
      <c r="I56" s="13"/>
      <c r="J56" s="13"/>
      <c r="K56" s="13"/>
    </row>
    <row r="57" spans="1:11" ht="15.75" customHeight="1" x14ac:dyDescent="0.15">
      <c r="A57" s="13" t="s">
        <v>76</v>
      </c>
      <c r="B57" s="13"/>
      <c r="C57" s="25"/>
      <c r="D57" s="26"/>
      <c r="E57" s="24"/>
      <c r="F57" s="13" t="s">
        <v>77</v>
      </c>
      <c r="G57" s="13"/>
      <c r="H57" s="13"/>
      <c r="I57" s="13"/>
      <c r="J57" s="13"/>
      <c r="K57" s="13"/>
    </row>
    <row r="58" spans="1:11" ht="15.75" customHeight="1" x14ac:dyDescent="0.15">
      <c r="A58" s="13" t="s">
        <v>78</v>
      </c>
      <c r="B58" s="13"/>
      <c r="C58" s="25"/>
      <c r="D58" s="26"/>
      <c r="E58" s="24"/>
      <c r="F58" s="13" t="s">
        <v>79</v>
      </c>
      <c r="G58" s="13"/>
      <c r="H58" s="13"/>
      <c r="I58" s="13"/>
      <c r="J58" s="13"/>
      <c r="K58" s="13"/>
    </row>
    <row r="59" spans="1:11" ht="15.75" customHeight="1" x14ac:dyDescent="0.15">
      <c r="A59" s="13" t="s">
        <v>80</v>
      </c>
      <c r="B59" s="13"/>
      <c r="C59" s="25"/>
      <c r="D59" s="26"/>
      <c r="E59" s="24"/>
      <c r="F59" s="13"/>
      <c r="G59" s="13"/>
      <c r="H59" s="13"/>
      <c r="I59" s="13"/>
      <c r="J59" s="13"/>
      <c r="K59" s="13"/>
    </row>
    <row r="60" spans="1:11" ht="15.75" customHeight="1" x14ac:dyDescent="0.15">
      <c r="A60" s="13" t="s">
        <v>81</v>
      </c>
      <c r="B60" s="13"/>
      <c r="C60" s="25"/>
      <c r="D60" s="26"/>
      <c r="E60" s="24"/>
      <c r="F60" s="13" t="s">
        <v>82</v>
      </c>
      <c r="G60" s="13"/>
      <c r="H60" s="13"/>
      <c r="I60" s="13"/>
      <c r="J60" s="13"/>
      <c r="K60" s="13"/>
    </row>
    <row r="61" spans="1:11" ht="15.75" customHeight="1" x14ac:dyDescent="0.15">
      <c r="A61" s="13" t="s">
        <v>57</v>
      </c>
      <c r="B61" s="13"/>
      <c r="C61" s="25"/>
      <c r="D61" s="26"/>
      <c r="E61" s="40"/>
      <c r="F61" s="13"/>
      <c r="G61" s="13"/>
      <c r="H61" s="13"/>
      <c r="I61" s="13"/>
      <c r="J61" s="13"/>
      <c r="K61" s="13"/>
    </row>
    <row r="62" spans="1:11" ht="15.75" customHeight="1" x14ac:dyDescent="0.15">
      <c r="A62" s="13" t="s">
        <v>68</v>
      </c>
      <c r="B62" s="13"/>
      <c r="C62" s="41">
        <f>SUM(C54:C61)</f>
        <v>0</v>
      </c>
      <c r="D62" s="26"/>
      <c r="E62" s="41">
        <f>SUM(E54:E61)</f>
        <v>0</v>
      </c>
      <c r="F62" s="13"/>
      <c r="G62" s="13"/>
      <c r="H62" s="13"/>
      <c r="I62" s="13"/>
      <c r="J62" s="13"/>
      <c r="K62" s="13"/>
    </row>
    <row r="63" spans="1:11" ht="15.75" customHeight="1" x14ac:dyDescent="0.15">
      <c r="A63" s="42" t="s">
        <v>83</v>
      </c>
      <c r="B63" s="43"/>
      <c r="C63" s="44"/>
      <c r="D63" s="26"/>
      <c r="E63" s="44"/>
      <c r="F63" s="13"/>
      <c r="H63" s="13"/>
      <c r="I63" s="13"/>
      <c r="J63" s="13"/>
      <c r="K63" s="13"/>
    </row>
    <row r="64" spans="1:11" ht="15.75" customHeight="1" x14ac:dyDescent="0.15">
      <c r="A64" s="13" t="s">
        <v>84</v>
      </c>
      <c r="B64" s="13"/>
      <c r="C64" s="25"/>
      <c r="D64" s="26"/>
      <c r="E64" s="24"/>
      <c r="F64" s="13"/>
      <c r="G64" s="13"/>
      <c r="H64" s="13"/>
      <c r="I64" s="13"/>
      <c r="J64" s="13"/>
      <c r="K64" s="13"/>
    </row>
    <row r="65" spans="1:11" ht="15.75" customHeight="1" x14ac:dyDescent="0.15">
      <c r="A65" s="13" t="s">
        <v>85</v>
      </c>
      <c r="B65" s="13"/>
      <c r="C65" s="25"/>
      <c r="D65" s="26"/>
      <c r="E65" s="24"/>
      <c r="F65" s="13"/>
      <c r="G65" s="13"/>
      <c r="H65" s="13"/>
      <c r="I65" s="13"/>
      <c r="J65" s="13"/>
      <c r="K65" s="13"/>
    </row>
    <row r="66" spans="1:11" ht="15.75" customHeight="1" x14ac:dyDescent="0.15">
      <c r="A66" s="13" t="s">
        <v>86</v>
      </c>
      <c r="B66" s="13"/>
      <c r="C66" s="25"/>
      <c r="D66" s="26"/>
      <c r="E66" s="24"/>
      <c r="F66" s="13"/>
      <c r="G66" s="13"/>
      <c r="H66" s="13"/>
      <c r="I66" s="13"/>
      <c r="J66" s="13"/>
      <c r="K66" s="13"/>
    </row>
    <row r="67" spans="1:11" ht="15.75" customHeight="1" x14ac:dyDescent="0.15">
      <c r="A67" s="13" t="s">
        <v>39</v>
      </c>
      <c r="B67" s="13"/>
      <c r="C67" s="25"/>
      <c r="D67" s="26"/>
      <c r="E67" s="24"/>
      <c r="F67" s="13"/>
      <c r="G67" s="13"/>
      <c r="H67" s="13"/>
      <c r="I67" s="13"/>
      <c r="J67" s="13"/>
      <c r="K67" s="13"/>
    </row>
    <row r="68" spans="1:11" ht="15.75" customHeight="1" x14ac:dyDescent="0.15">
      <c r="A68" s="13" t="s">
        <v>39</v>
      </c>
      <c r="B68" s="13"/>
      <c r="C68" s="25"/>
      <c r="D68" s="26"/>
      <c r="E68" s="24"/>
      <c r="F68" s="13"/>
      <c r="G68" s="13"/>
      <c r="H68" s="13"/>
      <c r="I68" s="13"/>
      <c r="J68" s="13"/>
      <c r="K68" s="13"/>
    </row>
    <row r="69" spans="1:11" ht="15.75" customHeight="1" x14ac:dyDescent="0.15">
      <c r="A69" s="13" t="s">
        <v>39</v>
      </c>
      <c r="B69" s="13"/>
      <c r="C69" s="25"/>
      <c r="D69" s="26"/>
      <c r="E69" s="40"/>
      <c r="F69" s="13"/>
      <c r="G69" s="13"/>
      <c r="H69" s="13"/>
      <c r="I69" s="13"/>
      <c r="J69" s="13"/>
      <c r="K69" s="13"/>
    </row>
    <row r="70" spans="1:11" ht="15.75" customHeight="1" x14ac:dyDescent="0.15">
      <c r="A70" s="13" t="s">
        <v>68</v>
      </c>
      <c r="B70" s="13"/>
      <c r="C70" s="41">
        <f>SUM(C64:C69)</f>
        <v>0</v>
      </c>
      <c r="D70" s="26"/>
      <c r="E70" s="41">
        <f>SUM(E64:E69)</f>
        <v>0</v>
      </c>
      <c r="F70" s="13"/>
      <c r="G70" s="13"/>
      <c r="H70" s="13"/>
      <c r="I70" s="13"/>
      <c r="J70" s="13"/>
      <c r="K70" s="13"/>
    </row>
    <row r="71" spans="1:11" ht="15.75" customHeight="1" x14ac:dyDescent="0.15">
      <c r="A71" s="42" t="s">
        <v>87</v>
      </c>
      <c r="B71" s="43"/>
      <c r="C71" s="44"/>
      <c r="D71" s="26"/>
      <c r="E71" s="44"/>
      <c r="F71" s="13"/>
      <c r="G71" s="13"/>
      <c r="H71" s="13"/>
      <c r="I71" s="13"/>
      <c r="J71" s="13"/>
      <c r="K71" s="13"/>
    </row>
    <row r="72" spans="1:11" ht="15.75" customHeight="1" x14ac:dyDescent="0.15">
      <c r="A72" s="13" t="s">
        <v>88</v>
      </c>
      <c r="B72" s="13"/>
      <c r="C72" s="25"/>
      <c r="D72" s="26"/>
      <c r="E72" s="24"/>
      <c r="F72" s="13"/>
      <c r="G72" s="13"/>
      <c r="H72" s="13"/>
      <c r="I72" s="13"/>
      <c r="J72" s="13"/>
      <c r="K72" s="13"/>
    </row>
    <row r="73" spans="1:11" ht="15.75" customHeight="1" x14ac:dyDescent="0.15">
      <c r="A73" s="13" t="s">
        <v>89</v>
      </c>
      <c r="B73" s="13"/>
      <c r="C73" s="25"/>
      <c r="D73" s="26"/>
      <c r="E73" s="24"/>
      <c r="F73" s="13"/>
      <c r="G73" s="13"/>
      <c r="H73" s="13"/>
      <c r="I73" s="13"/>
      <c r="J73" s="13"/>
      <c r="K73" s="13"/>
    </row>
    <row r="74" spans="1:11" ht="15.75" customHeight="1" x14ac:dyDescent="0.15">
      <c r="A74" s="13" t="s">
        <v>90</v>
      </c>
      <c r="B74" s="13"/>
      <c r="C74" s="25"/>
      <c r="D74" s="26"/>
      <c r="E74" s="24"/>
      <c r="F74" s="13"/>
      <c r="G74" s="13"/>
      <c r="H74" s="13"/>
      <c r="I74" s="13"/>
      <c r="J74" s="13"/>
      <c r="K74" s="13"/>
    </row>
    <row r="75" spans="1:11" ht="15.75" customHeight="1" x14ac:dyDescent="0.15">
      <c r="A75" s="13" t="s">
        <v>39</v>
      </c>
      <c r="B75" s="13"/>
      <c r="C75" s="25"/>
      <c r="D75" s="26"/>
      <c r="E75" s="24"/>
      <c r="F75" s="13"/>
      <c r="G75" s="13"/>
      <c r="H75" s="13"/>
      <c r="I75" s="13"/>
      <c r="J75" s="13"/>
      <c r="K75" s="13"/>
    </row>
    <row r="76" spans="1:11" ht="15.75" customHeight="1" x14ac:dyDescent="0.15">
      <c r="A76" s="13" t="s">
        <v>39</v>
      </c>
      <c r="B76" s="13"/>
      <c r="C76" s="25"/>
      <c r="D76" s="26"/>
      <c r="E76" s="24"/>
      <c r="F76" s="13"/>
      <c r="G76" s="13"/>
      <c r="H76" s="13"/>
      <c r="I76" s="13"/>
      <c r="J76" s="13"/>
      <c r="K76" s="13"/>
    </row>
    <row r="77" spans="1:11" ht="15.75" customHeight="1" x14ac:dyDescent="0.15">
      <c r="A77" s="13" t="s">
        <v>39</v>
      </c>
      <c r="B77" s="13"/>
      <c r="C77" s="25"/>
      <c r="D77" s="26"/>
      <c r="E77" s="40"/>
      <c r="F77" s="13"/>
      <c r="G77" s="13"/>
      <c r="H77" s="13"/>
      <c r="I77" s="13"/>
      <c r="J77" s="13"/>
      <c r="K77" s="13"/>
    </row>
    <row r="78" spans="1:11" ht="15.75" customHeight="1" x14ac:dyDescent="0.15">
      <c r="A78" s="13" t="s">
        <v>68</v>
      </c>
      <c r="B78" s="13"/>
      <c r="C78" s="41">
        <f>SUM(C72:C77)</f>
        <v>0</v>
      </c>
      <c r="D78" s="26"/>
      <c r="E78" s="41">
        <f>SUM(E72:E77)</f>
        <v>0</v>
      </c>
      <c r="F78" s="13"/>
      <c r="G78" s="13"/>
      <c r="H78" s="13"/>
      <c r="I78" s="13"/>
      <c r="J78" s="13"/>
      <c r="K78" s="13"/>
    </row>
    <row r="79" spans="1:11" ht="15.75" customHeight="1" x14ac:dyDescent="0.15">
      <c r="A79" s="13"/>
      <c r="B79" s="13"/>
      <c r="C79" s="29"/>
      <c r="D79" s="26"/>
      <c r="E79" s="29"/>
      <c r="F79" s="13"/>
      <c r="G79" s="13"/>
      <c r="H79" s="13"/>
      <c r="I79" s="13"/>
      <c r="J79" s="13"/>
      <c r="K79" s="13"/>
    </row>
    <row r="80" spans="1:11" ht="15.75" customHeight="1" x14ac:dyDescent="0.15">
      <c r="A80" s="42" t="s">
        <v>91</v>
      </c>
      <c r="B80" s="43"/>
      <c r="C80" s="45">
        <f>C42+C51+C62+C70+C78</f>
        <v>0</v>
      </c>
      <c r="D80" s="26"/>
      <c r="E80" s="45">
        <f>E42+E51+E62+E70+E78</f>
        <v>0</v>
      </c>
      <c r="F80" s="13"/>
      <c r="G80" s="13"/>
      <c r="H80" s="13"/>
      <c r="I80" s="13"/>
      <c r="J80" s="13"/>
      <c r="K80" s="13"/>
    </row>
    <row r="81" spans="1:11" ht="15.75" customHeight="1" x14ac:dyDescent="0.15">
      <c r="A81" s="13"/>
      <c r="B81" s="13"/>
      <c r="C81" s="29"/>
      <c r="D81" s="26"/>
      <c r="E81" s="29"/>
      <c r="F81" s="13"/>
      <c r="G81" s="13"/>
      <c r="H81" s="13"/>
      <c r="I81" s="13"/>
      <c r="J81" s="13"/>
      <c r="K81" s="13"/>
    </row>
    <row r="82" spans="1:11" ht="15.75" customHeight="1" x14ac:dyDescent="0.15">
      <c r="A82" s="46" t="s">
        <v>92</v>
      </c>
      <c r="B82" s="47"/>
      <c r="C82" s="45">
        <f>C26-C80</f>
        <v>500</v>
      </c>
      <c r="D82" s="26"/>
      <c r="E82" s="45">
        <f>E26-E80</f>
        <v>0</v>
      </c>
      <c r="F82" s="13"/>
      <c r="G82" s="13"/>
      <c r="H82" s="13"/>
      <c r="I82" s="13"/>
      <c r="J82" s="13"/>
      <c r="K82" s="13"/>
    </row>
    <row r="83" spans="1:11" ht="15.75" customHeight="1" x14ac:dyDescent="0.15">
      <c r="A83" s="13"/>
      <c r="B83" s="13"/>
      <c r="C83" s="29"/>
      <c r="D83" s="29"/>
      <c r="E83" s="29"/>
      <c r="F83" s="13"/>
      <c r="G83" s="13"/>
      <c r="H83" s="13"/>
      <c r="I83" s="13"/>
      <c r="J83" s="13"/>
      <c r="K83" s="13"/>
    </row>
    <row r="84" spans="1:11" ht="15.75" customHeight="1" x14ac:dyDescent="0.15">
      <c r="A84" s="13" t="s">
        <v>7</v>
      </c>
      <c r="B84" s="48">
        <f>'Key Inputs'!B12</f>
        <v>0</v>
      </c>
      <c r="C84" s="29"/>
      <c r="D84" s="29"/>
      <c r="E84" s="29"/>
      <c r="F84" s="13"/>
      <c r="G84" s="13"/>
      <c r="H84" s="13"/>
      <c r="I84" s="13"/>
      <c r="J84" s="13"/>
      <c r="K84" s="13"/>
    </row>
    <row r="85" spans="1:11" ht="15.75" customHeight="1" x14ac:dyDescent="0.15">
      <c r="A85" s="13" t="s">
        <v>11</v>
      </c>
      <c r="B85" s="48">
        <f>'Key Inputs'!B17</f>
        <v>0</v>
      </c>
      <c r="C85" s="29"/>
      <c r="D85" s="29"/>
      <c r="E85" s="29"/>
      <c r="F85" s="13"/>
      <c r="G85" s="13"/>
      <c r="H85" s="13"/>
      <c r="I85" s="13"/>
      <c r="J85" s="13"/>
      <c r="K85" s="13"/>
    </row>
    <row r="86" spans="1:11" ht="15.75" customHeight="1" x14ac:dyDescent="0.15">
      <c r="A86" s="13" t="s">
        <v>12</v>
      </c>
      <c r="B86" s="48">
        <f>'Key Inputs'!B22</f>
        <v>0</v>
      </c>
      <c r="C86" s="29"/>
      <c r="D86" s="29"/>
      <c r="E86" s="29"/>
      <c r="F86" s="13"/>
      <c r="G86" s="13"/>
      <c r="H86" s="13"/>
      <c r="I86" s="13"/>
      <c r="J86" s="13"/>
      <c r="K86" s="13"/>
    </row>
    <row r="87" spans="1:11" ht="15.75" customHeight="1" x14ac:dyDescent="0.2">
      <c r="A87" s="7"/>
      <c r="B87" s="7"/>
      <c r="C87" s="7"/>
      <c r="D87" s="7"/>
      <c r="E87" s="7"/>
      <c r="F87" s="7"/>
      <c r="G87" s="7"/>
    </row>
    <row r="88" spans="1:11" ht="15.75" customHeight="1" x14ac:dyDescent="0.2">
      <c r="A88" s="7"/>
      <c r="B88" s="7"/>
      <c r="C88" s="7"/>
      <c r="D88" s="7"/>
      <c r="E88" s="7"/>
      <c r="F88" s="7"/>
      <c r="G88" s="7"/>
    </row>
    <row r="89" spans="1:11" ht="15.75" customHeight="1" x14ac:dyDescent="0.2">
      <c r="A89" s="49" t="s">
        <v>93</v>
      </c>
      <c r="B89" s="7"/>
      <c r="C89" s="7"/>
      <c r="D89" s="7"/>
      <c r="E89" s="7"/>
      <c r="F89" s="7"/>
      <c r="G89" s="7"/>
    </row>
    <row r="90" spans="1:11" ht="15.75" customHeight="1" x14ac:dyDescent="0.2">
      <c r="A90" s="7"/>
      <c r="B90" s="7"/>
      <c r="C90" s="7"/>
      <c r="D90" s="7"/>
      <c r="E90" s="7"/>
      <c r="F90" s="7"/>
      <c r="G90" s="7"/>
    </row>
    <row r="91" spans="1:11" ht="15.75" customHeight="1" x14ac:dyDescent="0.2">
      <c r="A91" s="94" t="s">
        <v>94</v>
      </c>
      <c r="B91" s="95"/>
      <c r="C91" s="7"/>
      <c r="D91" s="7"/>
      <c r="E91" s="7"/>
      <c r="F91" s="7"/>
      <c r="G91" s="7"/>
    </row>
    <row r="92" spans="1:11" ht="15" customHeight="1" x14ac:dyDescent="0.2">
      <c r="A92" s="94" t="s">
        <v>95</v>
      </c>
      <c r="B92" s="95"/>
      <c r="C92" s="95"/>
      <c r="D92" s="95"/>
      <c r="E92" s="95"/>
      <c r="F92" s="7"/>
      <c r="G92" s="7"/>
    </row>
    <row r="93" spans="1:11" ht="15" customHeight="1" x14ac:dyDescent="0.2">
      <c r="A93" s="94" t="s">
        <v>96</v>
      </c>
      <c r="B93" s="95"/>
      <c r="C93" s="95"/>
      <c r="D93" s="95"/>
      <c r="E93" s="95"/>
      <c r="F93" s="50"/>
      <c r="G93" s="50"/>
      <c r="H93" s="50"/>
    </row>
    <row r="94" spans="1:11" ht="15" customHeight="1" x14ac:dyDescent="0.2">
      <c r="A94" s="94" t="s">
        <v>97</v>
      </c>
      <c r="B94" s="95"/>
      <c r="C94" s="95"/>
      <c r="D94" s="95"/>
      <c r="E94" s="95"/>
      <c r="F94" s="50"/>
      <c r="G94" s="50"/>
      <c r="H94" s="50"/>
    </row>
    <row r="95" spans="1:11" ht="15" customHeight="1" x14ac:dyDescent="0.2">
      <c r="A95" s="94" t="s">
        <v>98</v>
      </c>
      <c r="B95" s="95"/>
      <c r="C95" s="95"/>
      <c r="D95" s="95"/>
      <c r="E95" s="95"/>
      <c r="F95" s="50"/>
      <c r="G95" s="51"/>
      <c r="H95" s="50"/>
    </row>
    <row r="96" spans="1:11" ht="15.75" customHeight="1" x14ac:dyDescent="0.25">
      <c r="C96" s="52"/>
      <c r="D96" s="53"/>
      <c r="E96" s="54"/>
      <c r="F96" s="50"/>
      <c r="G96" s="51"/>
      <c r="H96" s="50"/>
    </row>
    <row r="97" spans="1:8" ht="15.75" customHeight="1" x14ac:dyDescent="0.25">
      <c r="A97" s="96"/>
      <c r="B97" s="95"/>
      <c r="C97" s="52"/>
      <c r="D97" s="53"/>
      <c r="E97" s="54"/>
      <c r="F97" s="50"/>
      <c r="G97" s="50"/>
      <c r="H97" s="50"/>
    </row>
    <row r="98" spans="1:8" ht="15.75" customHeight="1" x14ac:dyDescent="0.25">
      <c r="A98" s="52"/>
      <c r="B98" s="53"/>
      <c r="C98" s="52"/>
      <c r="D98" s="53"/>
      <c r="E98" s="54"/>
      <c r="F98" s="50"/>
      <c r="G98" s="50"/>
      <c r="H98" s="50"/>
    </row>
    <row r="99" spans="1:8" ht="15.75" customHeight="1" x14ac:dyDescent="0.25">
      <c r="A99" s="52"/>
      <c r="B99" s="53"/>
      <c r="C99" s="52"/>
      <c r="D99" s="53"/>
      <c r="E99" s="54"/>
      <c r="F99" s="50"/>
      <c r="G99" s="51"/>
      <c r="H99" s="50"/>
    </row>
    <row r="100" spans="1:8" ht="15.75" customHeight="1" x14ac:dyDescent="0.25">
      <c r="A100" s="52"/>
      <c r="B100" s="53"/>
      <c r="C100" s="52"/>
      <c r="D100" s="53"/>
      <c r="E100" s="54"/>
      <c r="F100" s="50"/>
      <c r="G100" s="51"/>
      <c r="H100" s="50"/>
    </row>
    <row r="101" spans="1:8" ht="15.75" customHeight="1" x14ac:dyDescent="0.25">
      <c r="A101" s="52"/>
      <c r="B101" s="53"/>
      <c r="C101" s="52"/>
      <c r="D101" s="53"/>
      <c r="E101" s="54"/>
      <c r="F101" s="50"/>
      <c r="G101" s="51"/>
      <c r="H101" s="50"/>
    </row>
    <row r="102" spans="1:8" ht="15.75" customHeight="1" x14ac:dyDescent="0.25">
      <c r="A102" s="52"/>
      <c r="B102" s="53"/>
      <c r="C102" s="52"/>
      <c r="D102" s="53"/>
      <c r="E102" s="54"/>
      <c r="F102" s="50"/>
      <c r="G102" s="51"/>
      <c r="H102" s="50"/>
    </row>
    <row r="103" spans="1:8" ht="15.75" customHeight="1" x14ac:dyDescent="0.25">
      <c r="A103" s="52"/>
      <c r="B103" s="53"/>
      <c r="C103" s="52"/>
      <c r="D103" s="53"/>
      <c r="E103" s="54"/>
      <c r="F103" s="50"/>
      <c r="G103" s="51"/>
      <c r="H103" s="50"/>
    </row>
    <row r="104" spans="1:8" ht="15.75" customHeight="1" x14ac:dyDescent="0.25">
      <c r="A104" s="52"/>
      <c r="B104" s="53"/>
      <c r="C104" s="52"/>
      <c r="D104" s="53"/>
      <c r="E104" s="54"/>
      <c r="F104" s="50"/>
      <c r="G104" s="51"/>
      <c r="H104" s="50"/>
    </row>
    <row r="105" spans="1:8" ht="15.75" customHeight="1" x14ac:dyDescent="0.25">
      <c r="A105" s="52"/>
      <c r="B105" s="53"/>
      <c r="C105" s="52"/>
      <c r="D105" s="53"/>
      <c r="E105" s="54"/>
      <c r="F105" s="50"/>
      <c r="G105" s="51"/>
      <c r="H105" s="50"/>
    </row>
    <row r="106" spans="1:8" ht="15.75" customHeight="1" x14ac:dyDescent="0.25">
      <c r="A106" s="52"/>
      <c r="B106" s="53"/>
      <c r="C106" s="52"/>
      <c r="D106" s="53"/>
      <c r="E106" s="54"/>
      <c r="F106" s="50"/>
      <c r="G106" s="51"/>
      <c r="H106" s="50"/>
    </row>
    <row r="107" spans="1:8" ht="15.75" customHeight="1" x14ac:dyDescent="0.25">
      <c r="A107" s="52"/>
      <c r="B107" s="53"/>
      <c r="C107" s="52"/>
      <c r="D107" s="53"/>
      <c r="E107" s="54"/>
      <c r="F107" s="50"/>
      <c r="G107" s="51"/>
      <c r="H107" s="50"/>
    </row>
    <row r="108" spans="1:8" ht="15.75" customHeight="1" x14ac:dyDescent="0.25">
      <c r="A108" s="52"/>
      <c r="B108" s="53"/>
      <c r="C108" s="52"/>
      <c r="D108" s="53"/>
      <c r="E108" s="54"/>
      <c r="F108" s="50"/>
      <c r="G108" s="51"/>
      <c r="H108" s="50"/>
    </row>
    <row r="109" spans="1:8" ht="15.75" customHeight="1" x14ac:dyDescent="0.25">
      <c r="A109" s="52"/>
      <c r="B109" s="53"/>
      <c r="C109" s="52"/>
      <c r="D109" s="53"/>
      <c r="E109" s="54"/>
      <c r="F109" s="50"/>
      <c r="G109" s="50"/>
      <c r="H109" s="50"/>
    </row>
    <row r="110" spans="1:8" ht="15.75" customHeight="1" x14ac:dyDescent="0.25">
      <c r="A110" s="52"/>
      <c r="B110" s="53"/>
      <c r="C110" s="52"/>
      <c r="D110" s="53"/>
      <c r="E110" s="54"/>
      <c r="F110" s="50"/>
      <c r="G110" s="50"/>
      <c r="H110" s="50"/>
    </row>
    <row r="111" spans="1:8" ht="15.75" customHeight="1" x14ac:dyDescent="0.25">
      <c r="A111" s="52"/>
      <c r="B111" s="53"/>
      <c r="C111" s="52"/>
      <c r="D111" s="53"/>
    </row>
    <row r="112" spans="1:8" ht="15.75" customHeight="1" x14ac:dyDescent="0.25">
      <c r="A112" s="52"/>
      <c r="B112" s="53"/>
      <c r="C112" s="52"/>
      <c r="D112" s="53"/>
    </row>
    <row r="113" spans="1:4" ht="15.75" customHeight="1" x14ac:dyDescent="0.25">
      <c r="A113" s="52"/>
      <c r="B113" s="53"/>
      <c r="C113" s="52"/>
      <c r="D113" s="53"/>
    </row>
    <row r="114" spans="1:4" ht="15.75" customHeight="1" x14ac:dyDescent="0.25">
      <c r="A114" s="52"/>
      <c r="B114" s="53"/>
    </row>
    <row r="115" spans="1:4" ht="15.75" customHeight="1" x14ac:dyDescent="0.25">
      <c r="A115" s="52"/>
      <c r="B115" s="53"/>
    </row>
    <row r="116" spans="1:4" ht="15.75" customHeight="1" x14ac:dyDescent="0.25">
      <c r="A116" s="52"/>
      <c r="B116" s="53"/>
    </row>
    <row r="117" spans="1:4" ht="15.75" customHeight="1" x14ac:dyDescent="0.25">
      <c r="A117" s="52"/>
      <c r="B117" s="53"/>
    </row>
    <row r="118" spans="1:4" ht="15.75" customHeight="1" x14ac:dyDescent="0.15"/>
    <row r="119" spans="1:4" ht="15.75" customHeight="1" x14ac:dyDescent="0.15"/>
    <row r="120" spans="1:4" ht="15.75" customHeight="1" x14ac:dyDescent="0.15"/>
    <row r="121" spans="1:4" ht="15.75" customHeight="1" x14ac:dyDescent="0.15"/>
    <row r="122" spans="1:4" ht="15.75" customHeight="1" x14ac:dyDescent="0.15"/>
    <row r="123" spans="1:4" ht="15.75" customHeight="1" x14ac:dyDescent="0.15"/>
    <row r="124" spans="1:4" ht="15.75" customHeight="1" x14ac:dyDescent="0.15"/>
    <row r="125" spans="1:4" ht="15.75" customHeight="1" x14ac:dyDescent="0.15"/>
    <row r="126" spans="1:4" ht="15.75" customHeight="1" x14ac:dyDescent="0.15"/>
    <row r="127" spans="1:4" ht="15.75" customHeight="1" x14ac:dyDescent="0.15"/>
    <row r="128" spans="1:4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1">
    <mergeCell ref="A93:E93"/>
    <mergeCell ref="A94:E94"/>
    <mergeCell ref="A95:E95"/>
    <mergeCell ref="A97:B97"/>
    <mergeCell ref="A2:F2"/>
    <mergeCell ref="A4:E4"/>
    <mergeCell ref="A5:E5"/>
    <mergeCell ref="A6:E6"/>
    <mergeCell ref="C10:F10"/>
    <mergeCell ref="A91:B91"/>
    <mergeCell ref="A92:E92"/>
  </mergeCells>
  <conditionalFormatting sqref="C17:D17">
    <cfRule type="notContainsBlanks" dxfId="0" priority="1">
      <formula>LEN(TRIM(C17))&gt;0</formula>
    </cfRule>
  </conditionalFormatting>
  <dataValidations count="1">
    <dataValidation type="decimal" operator="lessThanOrEqual" allowBlank="1" showDropDown="1" showErrorMessage="1" sqref="C17:D17" xr:uid="{00000000-0002-0000-0100-000000000000}">
      <formula1>0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4"/>
  <sheetViews>
    <sheetView workbookViewId="0">
      <selection activeCell="B26" sqref="B26"/>
    </sheetView>
  </sheetViews>
  <sheetFormatPr baseColWidth="10" defaultColWidth="12.6640625" defaultRowHeight="15" customHeight="1" x14ac:dyDescent="0.15"/>
  <cols>
    <col min="1" max="1" width="61.6640625" customWidth="1"/>
    <col min="2" max="6" width="12.6640625" customWidth="1"/>
  </cols>
  <sheetData>
    <row r="1" spans="1:13" ht="15.75" customHeight="1" x14ac:dyDescent="0.2">
      <c r="A1" s="7"/>
      <c r="B1" s="7"/>
      <c r="C1" s="7"/>
      <c r="D1" s="7"/>
      <c r="E1" s="7"/>
    </row>
    <row r="2" spans="1:13" ht="15.75" customHeight="1" x14ac:dyDescent="0.25">
      <c r="A2" s="98" t="s">
        <v>14</v>
      </c>
      <c r="B2" s="95"/>
      <c r="C2" s="95"/>
      <c r="D2" s="7"/>
      <c r="E2" s="7"/>
    </row>
    <row r="3" spans="1:13" ht="15.75" customHeight="1" x14ac:dyDescent="0.25">
      <c r="A3" s="99" t="str">
        <f>CONCATENATE('Key Inputs'!B5,'Key Inputs'!B6,'Key Inputs'!B12)</f>
        <v/>
      </c>
      <c r="B3" s="95"/>
      <c r="C3" s="95"/>
      <c r="D3" s="8" t="s">
        <v>15</v>
      </c>
      <c r="E3" s="7" t="s">
        <v>16</v>
      </c>
    </row>
    <row r="4" spans="1:13" ht="15.75" customHeight="1" x14ac:dyDescent="0.25">
      <c r="A4" s="98" t="s">
        <v>99</v>
      </c>
      <c r="B4" s="95"/>
      <c r="C4" s="95"/>
      <c r="D4" s="9" t="s">
        <v>18</v>
      </c>
      <c r="E4" s="7" t="s">
        <v>16</v>
      </c>
    </row>
    <row r="5" spans="1:13" ht="15.75" customHeight="1" x14ac:dyDescent="0.2">
      <c r="A5" s="10"/>
      <c r="B5" s="7"/>
      <c r="C5" s="7"/>
      <c r="D5" s="55" t="s">
        <v>19</v>
      </c>
      <c r="E5" s="7" t="s">
        <v>16</v>
      </c>
    </row>
    <row r="6" spans="1:13" ht="15.75" customHeight="1" x14ac:dyDescent="0.2">
      <c r="A6" s="12"/>
      <c r="B6" s="7"/>
      <c r="C6" s="7"/>
      <c r="D6" s="7"/>
      <c r="E6" s="12"/>
    </row>
    <row r="7" spans="1:13" ht="15.75" customHeight="1" x14ac:dyDescent="0.2">
      <c r="A7" s="12"/>
      <c r="B7" s="7"/>
      <c r="C7" s="7"/>
      <c r="D7" s="7"/>
      <c r="E7" s="12"/>
    </row>
    <row r="8" spans="1:13" ht="15.75" customHeight="1" x14ac:dyDescent="0.2">
      <c r="A8" s="12"/>
      <c r="B8" s="7"/>
      <c r="C8" s="7"/>
      <c r="D8" s="7"/>
      <c r="E8" s="12"/>
    </row>
    <row r="9" spans="1:13" ht="15.75" customHeight="1" x14ac:dyDescent="0.2">
      <c r="A9" s="12"/>
      <c r="B9" s="7"/>
      <c r="C9" s="7"/>
      <c r="D9" s="7"/>
      <c r="E9" s="12"/>
    </row>
    <row r="10" spans="1:13" ht="15.75" customHeight="1" x14ac:dyDescent="0.15">
      <c r="A10" s="13"/>
      <c r="B10" s="16" t="s">
        <v>100</v>
      </c>
      <c r="C10" s="16" t="s">
        <v>101</v>
      </c>
      <c r="D10" s="16" t="s">
        <v>102</v>
      </c>
      <c r="E10" s="16" t="s">
        <v>103</v>
      </c>
      <c r="F10" s="16" t="s">
        <v>104</v>
      </c>
      <c r="G10" s="16" t="s">
        <v>105</v>
      </c>
      <c r="H10" s="16" t="s">
        <v>106</v>
      </c>
      <c r="I10" s="16" t="s">
        <v>107</v>
      </c>
      <c r="J10" s="16" t="s">
        <v>108</v>
      </c>
      <c r="K10" s="16" t="s">
        <v>109</v>
      </c>
      <c r="L10" s="16" t="s">
        <v>110</v>
      </c>
      <c r="M10" s="16" t="s">
        <v>111</v>
      </c>
    </row>
    <row r="11" spans="1:13" ht="15.75" customHeight="1" x14ac:dyDescent="0.15">
      <c r="A11" s="16" t="s">
        <v>112</v>
      </c>
      <c r="B11" s="56"/>
      <c r="C11" s="46">
        <f t="shared" ref="C11:M11" si="0">B82</f>
        <v>0</v>
      </c>
      <c r="D11" s="46">
        <f t="shared" si="0"/>
        <v>0</v>
      </c>
      <c r="E11" s="46">
        <f t="shared" si="0"/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6">
        <f t="shared" si="0"/>
        <v>0</v>
      </c>
    </row>
    <row r="12" spans="1:13" ht="15.75" customHeight="1" x14ac:dyDescent="0.15">
      <c r="A12" s="13"/>
      <c r="B12" s="13"/>
      <c r="C12" s="13"/>
      <c r="D12" s="13"/>
      <c r="E12" s="13"/>
    </row>
    <row r="13" spans="1:13" ht="15.75" customHeight="1" x14ac:dyDescent="0.15">
      <c r="A13" s="57" t="str">
        <f>Annual!A13</f>
        <v>FUNDS IN</v>
      </c>
    </row>
    <row r="14" spans="1:13" ht="15.75" customHeight="1" x14ac:dyDescent="0.15">
      <c r="A14" s="13"/>
    </row>
    <row r="15" spans="1:13" ht="15.75" customHeight="1" x14ac:dyDescent="0.15">
      <c r="A15" s="34" t="str">
        <f>Annual!A15</f>
        <v xml:space="preserve">  Player fees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5.75" customHeight="1" x14ac:dyDescent="0.15">
      <c r="A16" s="34" t="str">
        <f>Annual!A16</f>
        <v xml:space="preserve">  Sponsorships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5.75" customHeight="1" x14ac:dyDescent="0.15">
      <c r="A17" s="34" t="str">
        <f>Annual!A17</f>
        <v xml:space="preserve">  Less:  sponsorship return to players against team fee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customHeight="1" x14ac:dyDescent="0.15">
      <c r="A18" s="34" t="str">
        <f>Annual!A18</f>
        <v xml:space="preserve">  Fundraising Event #1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5.75" customHeight="1" x14ac:dyDescent="0.15">
      <c r="A19" s="34" t="str">
        <f>Annual!A19</f>
        <v xml:space="preserve">  Fundrasing Event #2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15.75" customHeight="1" x14ac:dyDescent="0.15">
      <c r="A20" s="34" t="str">
        <f>Annual!A20</f>
        <v xml:space="preserve">  Fundraising Event #3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5.75" customHeight="1" x14ac:dyDescent="0.15">
      <c r="A21" s="34" t="str">
        <f>Annual!A21</f>
        <v xml:space="preserve">  BGHC Staff apparel allowance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5.75" customHeight="1" x14ac:dyDescent="0.15">
      <c r="A22" s="34" t="str">
        <f>Annual!A22</f>
        <v xml:space="preserve">  Other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15.75" customHeight="1" x14ac:dyDescent="0.15">
      <c r="A23" s="34" t="str">
        <f>Annual!A23</f>
        <v xml:space="preserve">  Other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5.75" customHeight="1" x14ac:dyDescent="0.15">
      <c r="A24" s="34" t="str">
        <f>Annual!A24</f>
        <v xml:space="preserve">  Other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15.75" customHeight="1" x14ac:dyDescent="0.15">
      <c r="A25" s="13"/>
    </row>
    <row r="26" spans="1:13" ht="15.75" customHeight="1" x14ac:dyDescent="0.15">
      <c r="A26" s="46" t="str">
        <f>Annual!A26</f>
        <v>Total funds in</v>
      </c>
      <c r="B26" s="59">
        <f t="shared" ref="B26:M26" si="1">SUM(B15:B24)</f>
        <v>0</v>
      </c>
      <c r="C26" s="59">
        <f t="shared" si="1"/>
        <v>0</v>
      </c>
      <c r="D26" s="59">
        <f t="shared" si="1"/>
        <v>0</v>
      </c>
      <c r="E26" s="59">
        <f t="shared" si="1"/>
        <v>0</v>
      </c>
      <c r="F26" s="59">
        <f t="shared" si="1"/>
        <v>0</v>
      </c>
      <c r="G26" s="59">
        <f t="shared" si="1"/>
        <v>0</v>
      </c>
      <c r="H26" s="59">
        <f t="shared" si="1"/>
        <v>0</v>
      </c>
      <c r="I26" s="59">
        <f t="shared" si="1"/>
        <v>0</v>
      </c>
      <c r="J26" s="59">
        <f t="shared" si="1"/>
        <v>0</v>
      </c>
      <c r="K26" s="59">
        <f t="shared" si="1"/>
        <v>0</v>
      </c>
      <c r="L26" s="59">
        <f t="shared" si="1"/>
        <v>0</v>
      </c>
      <c r="M26" s="59">
        <f t="shared" si="1"/>
        <v>0</v>
      </c>
    </row>
    <row r="27" spans="1:13" ht="15.75" customHeight="1" x14ac:dyDescent="0.15">
      <c r="A27" s="13"/>
    </row>
    <row r="28" spans="1:13" ht="15.75" customHeight="1" x14ac:dyDescent="0.15">
      <c r="A28" s="57" t="str">
        <f>Annual!A28</f>
        <v>FUNDS OUT</v>
      </c>
    </row>
    <row r="29" spans="1:13" ht="15.75" customHeight="1" x14ac:dyDescent="0.15">
      <c r="A29" s="118"/>
    </row>
    <row r="30" spans="1:13" ht="15.75" customHeight="1" x14ac:dyDescent="0.15">
      <c r="A30" s="16" t="s">
        <v>42</v>
      </c>
    </row>
    <row r="31" spans="1:13" ht="15.75" customHeight="1" x14ac:dyDescent="0.15">
      <c r="A31" s="34" t="str">
        <f>Annual!A31</f>
        <v>Goaltender development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ht="15.75" customHeight="1" x14ac:dyDescent="0.15">
      <c r="A32" s="34" t="str">
        <f>Annual!A32</f>
        <v>Power skating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15.75" customHeight="1" x14ac:dyDescent="0.15">
      <c r="A33" s="34" t="str">
        <f>Annual!A33</f>
        <v>Shooting clinic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15.75" customHeight="1" x14ac:dyDescent="0.15">
      <c r="A34" s="34" t="str">
        <f>Annual!A34</f>
        <v>Training aids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ht="15.75" customHeight="1" x14ac:dyDescent="0.15">
      <c r="A35" s="34" t="str">
        <f>Annual!A35</f>
        <v>Non-parent coach mileage and meal allowances and tournament expenses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ht="15.75" customHeight="1" x14ac:dyDescent="0.15">
      <c r="A36" s="34" t="str">
        <f>Annual!A36</f>
        <v>Extra ice not in BGHC fee (Sept Ice and Season Ice tabs)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ht="15.75" customHeight="1" x14ac:dyDescent="0.15">
      <c r="A37" s="34" t="str">
        <f>Annual!A37</f>
        <v>Exhibition game referees &amp; timekeepers (Officials tab)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ht="15.75" customHeight="1" x14ac:dyDescent="0.15">
      <c r="A38" s="34" t="str">
        <f>Annual!A38</f>
        <v>Season game referees &amp; timekeepers (Officials tab)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ht="15.75" customHeight="1" x14ac:dyDescent="0.15">
      <c r="A39" s="34" t="str">
        <f>Annual!A39</f>
        <v>OWHA playdowns officials &amp; timekeepers (Officials tab)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ht="15.75" customHeight="1" x14ac:dyDescent="0.15">
      <c r="A40" s="34" t="str">
        <f>Annual!A40</f>
        <v>Other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ht="15.75" customHeight="1" x14ac:dyDescent="0.15">
      <c r="A41" s="13"/>
    </row>
    <row r="42" spans="1:13" ht="15.75" customHeight="1" x14ac:dyDescent="0.15">
      <c r="A42" s="13"/>
    </row>
    <row r="43" spans="1:13" ht="15.75" customHeight="1" x14ac:dyDescent="0.15">
      <c r="A43" s="16" t="s">
        <v>59</v>
      </c>
    </row>
    <row r="44" spans="1:13" ht="15.75" customHeight="1" x14ac:dyDescent="0.15">
      <c r="A44" s="34" t="str">
        <f>Annual!A44</f>
        <v xml:space="preserve">  Tournament #1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ht="15.75" customHeight="1" x14ac:dyDescent="0.15">
      <c r="A45" s="34" t="str">
        <f>Annual!A45</f>
        <v xml:space="preserve">  Tournament #2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ht="15.75" customHeight="1" x14ac:dyDescent="0.15">
      <c r="A46" s="34" t="str">
        <f>Annual!A46</f>
        <v xml:space="preserve">  Tournament #3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ht="15.75" customHeight="1" x14ac:dyDescent="0.15">
      <c r="A47" s="34" t="str">
        <f>Annual!A47</f>
        <v xml:space="preserve">  Tournament #4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15.75" customHeight="1" x14ac:dyDescent="0.15">
      <c r="A48" s="34" t="str">
        <f>Annual!A48</f>
        <v xml:space="preserve">  Tournament #5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1:13" ht="15.75" customHeight="1" x14ac:dyDescent="0.15">
      <c r="A49" s="34" t="str">
        <f>Annual!A49</f>
        <v xml:space="preserve">  Tournament #6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1:13" ht="15.75" customHeight="1" x14ac:dyDescent="0.15">
      <c r="A50" s="34" t="str">
        <f>Annual!A50</f>
        <v xml:space="preserve">  Provincial entry fee (Provincials tab)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</row>
    <row r="51" spans="1:13" ht="15.75" customHeight="1" x14ac:dyDescent="0.15">
      <c r="A51" s="13"/>
    </row>
    <row r="52" spans="1:13" ht="15.75" customHeight="1" x14ac:dyDescent="0.15">
      <c r="A52" s="16" t="s">
        <v>69</v>
      </c>
    </row>
    <row r="53" spans="1:13" ht="15.75" customHeight="1" x14ac:dyDescent="0.15">
      <c r="A53" s="34" t="str">
        <f>Annual!A53</f>
        <v>Staff apparel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3" ht="15.75" customHeight="1" x14ac:dyDescent="0.15">
      <c r="A54" s="34" t="str">
        <f>Annual!A54</f>
        <v>Sponsors’ Team Plaques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t="15.75" customHeight="1" x14ac:dyDescent="0.15">
      <c r="A55" s="34" t="str">
        <f>Annual!A55</f>
        <v>Home &amp; Away Sponsor logos (no sponsor bars available)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ht="15.75" customHeight="1" x14ac:dyDescent="0.15">
      <c r="A56" s="34" t="str">
        <f>Annual!A56</f>
        <v>Cs &amp; As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t="15.75" customHeight="1" x14ac:dyDescent="0.15">
      <c r="A57" s="34" t="str">
        <f>Annual!A57</f>
        <v>Jerseys (only for extra jerseys and socks)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</row>
    <row r="58" spans="1:13" ht="15.75" customHeight="1" x14ac:dyDescent="0.15">
      <c r="A58" s="34" t="str">
        <f>Annual!A58</f>
        <v>Socks (only for extra socks)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ht="15.75" customHeight="1" x14ac:dyDescent="0.15">
      <c r="A59" s="34" t="str">
        <f>Annual!A59</f>
        <v>Team practice jerseys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ht="15.75" customHeight="1" x14ac:dyDescent="0.15">
      <c r="A60" s="34" t="str">
        <f>Annual!A60</f>
        <v>Team apparel - ONLY if every player getting this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ht="15.75" customHeight="1" x14ac:dyDescent="0.15">
      <c r="A61" s="119" t="str">
        <f>Annual!A61</f>
        <v>Other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15.75" customHeight="1" x14ac:dyDescent="0.15">
      <c r="A62" s="13"/>
    </row>
    <row r="63" spans="1:13" ht="15.75" customHeight="1" x14ac:dyDescent="0.15">
      <c r="A63" s="16" t="s">
        <v>83</v>
      </c>
    </row>
    <row r="64" spans="1:13" ht="15.75" customHeight="1" x14ac:dyDescent="0.15">
      <c r="A64" s="34" t="str">
        <f>Annual!A64</f>
        <v xml:space="preserve">  Team party - Xmas &amp; end of season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5.75" customHeight="1" x14ac:dyDescent="0.15">
      <c r="A65" s="34" t="str">
        <f>Annual!A65</f>
        <v xml:space="preserve">  Gifts - players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5.75" customHeight="1" x14ac:dyDescent="0.15">
      <c r="A66" s="34" t="str">
        <f>Annual!A66</f>
        <v xml:space="preserve">  Gifts - team volunteers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5.75" customHeight="1" x14ac:dyDescent="0.15">
      <c r="A67" s="34" t="str">
        <f>Annual!A67</f>
        <v xml:space="preserve">  Other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5.75" customHeight="1" x14ac:dyDescent="0.15">
      <c r="A68" s="34" t="str">
        <f>Annual!A68</f>
        <v xml:space="preserve">  Other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5.75" customHeight="1" x14ac:dyDescent="0.15">
      <c r="A69" s="34" t="str">
        <f>Annual!A69</f>
        <v xml:space="preserve">  Other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5.75" customHeight="1" x14ac:dyDescent="0.15">
      <c r="A70" s="13"/>
    </row>
    <row r="71" spans="1:13" ht="15.75" customHeight="1" x14ac:dyDescent="0.15">
      <c r="A71" s="16" t="s">
        <v>87</v>
      </c>
    </row>
    <row r="72" spans="1:13" ht="15.75" customHeight="1" x14ac:dyDescent="0.15">
      <c r="A72" s="34" t="str">
        <f>Annual!A72</f>
        <v xml:space="preserve">  First Aid supplies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ht="15.75" customHeight="1" x14ac:dyDescent="0.15">
      <c r="A73" s="34" t="str">
        <f>Annual!A73</f>
        <v xml:space="preserve">  Bank charges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t="15.75" customHeight="1" x14ac:dyDescent="0.15">
      <c r="A74" s="34" t="str">
        <f>Annual!A74</f>
        <v xml:space="preserve">  Miscellaneous expenses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ht="15.75" customHeight="1" x14ac:dyDescent="0.15">
      <c r="A75" s="34" t="str">
        <f>Annual!A75</f>
        <v xml:space="preserve">  Other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ht="15.75" customHeight="1" x14ac:dyDescent="0.15">
      <c r="A76" s="34" t="str">
        <f>Annual!A76</f>
        <v xml:space="preserve">  Other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t="15.75" customHeight="1" x14ac:dyDescent="0.15">
      <c r="A77" s="34" t="str">
        <f>Annual!A77</f>
        <v xml:space="preserve">  Other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t="15.75" customHeight="1" x14ac:dyDescent="0.15">
      <c r="A78" s="13"/>
    </row>
    <row r="79" spans="1:13" ht="15.75" customHeight="1" x14ac:dyDescent="0.15">
      <c r="A79" s="13"/>
    </row>
    <row r="80" spans="1:13" ht="15.75" customHeight="1" x14ac:dyDescent="0.15">
      <c r="A80" s="16" t="str">
        <f>Annual!A80</f>
        <v>Total funds out</v>
      </c>
      <c r="B80" s="59">
        <f t="shared" ref="B80:M80" si="2">SUM(B31:B77)</f>
        <v>0</v>
      </c>
      <c r="C80" s="59">
        <f t="shared" si="2"/>
        <v>0</v>
      </c>
      <c r="D80" s="59">
        <f t="shared" si="2"/>
        <v>0</v>
      </c>
      <c r="E80" s="59">
        <f t="shared" si="2"/>
        <v>0</v>
      </c>
      <c r="F80" s="59">
        <f t="shared" si="2"/>
        <v>0</v>
      </c>
      <c r="G80" s="59">
        <f t="shared" si="2"/>
        <v>0</v>
      </c>
      <c r="H80" s="59">
        <f t="shared" si="2"/>
        <v>0</v>
      </c>
      <c r="I80" s="59">
        <f t="shared" si="2"/>
        <v>0</v>
      </c>
      <c r="J80" s="59">
        <f t="shared" si="2"/>
        <v>0</v>
      </c>
      <c r="K80" s="59">
        <f t="shared" si="2"/>
        <v>0</v>
      </c>
      <c r="L80" s="59">
        <f t="shared" si="2"/>
        <v>0</v>
      </c>
      <c r="M80" s="59">
        <f t="shared" si="2"/>
        <v>0</v>
      </c>
    </row>
    <row r="81" spans="1:13" ht="15.75" customHeight="1" x14ac:dyDescent="0.15"/>
    <row r="82" spans="1:13" ht="15.75" customHeight="1" x14ac:dyDescent="0.15">
      <c r="A82" s="61" t="s">
        <v>113</v>
      </c>
      <c r="B82" s="62">
        <f t="shared" ref="B82:M82" si="3">B11+B26-B80</f>
        <v>0</v>
      </c>
      <c r="C82" s="62">
        <f t="shared" si="3"/>
        <v>0</v>
      </c>
      <c r="D82" s="62">
        <f t="shared" si="3"/>
        <v>0</v>
      </c>
      <c r="E82" s="62">
        <f t="shared" si="3"/>
        <v>0</v>
      </c>
      <c r="F82" s="62">
        <f t="shared" si="3"/>
        <v>0</v>
      </c>
      <c r="G82" s="62">
        <f t="shared" si="3"/>
        <v>0</v>
      </c>
      <c r="H82" s="62">
        <f t="shared" si="3"/>
        <v>0</v>
      </c>
      <c r="I82" s="62">
        <f t="shared" si="3"/>
        <v>0</v>
      </c>
      <c r="J82" s="62">
        <f t="shared" si="3"/>
        <v>0</v>
      </c>
      <c r="K82" s="62">
        <f t="shared" si="3"/>
        <v>0</v>
      </c>
      <c r="L82" s="62">
        <f t="shared" si="3"/>
        <v>0</v>
      </c>
      <c r="M82" s="62">
        <f t="shared" si="3"/>
        <v>0</v>
      </c>
    </row>
    <row r="83" spans="1:13" ht="15.75" customHeight="1" x14ac:dyDescent="0.15"/>
    <row r="84" spans="1:13" ht="15.75" customHeight="1" x14ac:dyDescent="0.15"/>
    <row r="85" spans="1:13" ht="15.75" customHeight="1" x14ac:dyDescent="0.15"/>
    <row r="86" spans="1:13" ht="15.75" customHeight="1" x14ac:dyDescent="0.15"/>
    <row r="87" spans="1:13" ht="15.75" customHeight="1" x14ac:dyDescent="0.15"/>
    <row r="88" spans="1:13" ht="15.75" customHeight="1" x14ac:dyDescent="0.15"/>
    <row r="89" spans="1:13" ht="15.75" customHeight="1" x14ac:dyDescent="0.15"/>
    <row r="90" spans="1:13" ht="15.75" customHeight="1" x14ac:dyDescent="0.15"/>
    <row r="91" spans="1:13" ht="15.75" customHeight="1" x14ac:dyDescent="0.15"/>
    <row r="92" spans="1:13" ht="15.75" customHeight="1" x14ac:dyDescent="0.15"/>
    <row r="93" spans="1:13" ht="15.75" customHeight="1" x14ac:dyDescent="0.15"/>
    <row r="94" spans="1:13" ht="15.75" customHeight="1" x14ac:dyDescent="0.15"/>
    <row r="95" spans="1:13" ht="15.75" customHeight="1" x14ac:dyDescent="0.15"/>
    <row r="96" spans="1:13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3">
    <mergeCell ref="A2:C2"/>
    <mergeCell ref="A3:C3"/>
    <mergeCell ref="A4:C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0"/>
  <sheetViews>
    <sheetView workbookViewId="0">
      <selection activeCell="D16" sqref="D16"/>
    </sheetView>
  </sheetViews>
  <sheetFormatPr baseColWidth="10" defaultColWidth="12.6640625" defaultRowHeight="15" customHeight="1" x14ac:dyDescent="0.15"/>
  <cols>
    <col min="1" max="2" width="12.83203125" customWidth="1"/>
    <col min="3" max="26" width="10.6640625" customWidth="1"/>
  </cols>
  <sheetData>
    <row r="1" spans="1:13" ht="12.75" customHeight="1" x14ac:dyDescent="0.15"/>
    <row r="2" spans="1:13" ht="32" customHeight="1" x14ac:dyDescent="0.2">
      <c r="A2" s="101" t="s">
        <v>114</v>
      </c>
      <c r="B2" s="95"/>
    </row>
    <row r="3" spans="1:13" ht="16" customHeight="1" x14ac:dyDescent="0.2">
      <c r="A3" s="63" t="s">
        <v>115</v>
      </c>
      <c r="B3" s="64">
        <v>18</v>
      </c>
      <c r="D3" s="102" t="s">
        <v>116</v>
      </c>
      <c r="E3" s="91"/>
      <c r="F3" s="91"/>
      <c r="G3" s="91"/>
      <c r="H3" s="91"/>
      <c r="I3" s="91"/>
      <c r="J3" s="91"/>
      <c r="K3" s="91"/>
      <c r="L3" s="91"/>
      <c r="M3" s="92"/>
    </row>
    <row r="4" spans="1:13" ht="16" customHeight="1" x14ac:dyDescent="0.2">
      <c r="A4" s="63" t="s">
        <v>117</v>
      </c>
      <c r="B4" s="64">
        <v>16.5</v>
      </c>
    </row>
    <row r="5" spans="1:13" ht="16" customHeight="1" x14ac:dyDescent="0.2">
      <c r="A5" s="63" t="s">
        <v>118</v>
      </c>
      <c r="B5" s="64">
        <v>13.5</v>
      </c>
    </row>
    <row r="6" spans="1:13" ht="16" customHeight="1" x14ac:dyDescent="0.2">
      <c r="A6" s="63" t="s">
        <v>119</v>
      </c>
      <c r="B6" s="64">
        <v>13.5</v>
      </c>
    </row>
    <row r="7" spans="1:13" ht="16" customHeight="1" x14ac:dyDescent="0.2">
      <c r="A7" s="63" t="s">
        <v>120</v>
      </c>
      <c r="B7" s="64">
        <v>16.5</v>
      </c>
    </row>
    <row r="8" spans="1:13" ht="16" customHeight="1" x14ac:dyDescent="0.2">
      <c r="A8" s="63" t="s">
        <v>121</v>
      </c>
      <c r="B8" s="64">
        <v>16.5</v>
      </c>
    </row>
    <row r="9" spans="1:13" ht="16" customHeight="1" x14ac:dyDescent="0.2">
      <c r="A9" s="63" t="s">
        <v>122</v>
      </c>
      <c r="B9" s="64">
        <v>13.5</v>
      </c>
    </row>
    <row r="10" spans="1:13" ht="16" customHeight="1" x14ac:dyDescent="0.2">
      <c r="A10" s="63" t="s">
        <v>122</v>
      </c>
      <c r="B10" s="64">
        <v>13.5</v>
      </c>
    </row>
    <row r="11" spans="1:13" ht="16" customHeight="1" x14ac:dyDescent="0.2">
      <c r="A11" s="63" t="s">
        <v>123</v>
      </c>
      <c r="B11" s="64">
        <v>16.5</v>
      </c>
    </row>
    <row r="12" spans="1:13" ht="16" customHeight="1" x14ac:dyDescent="0.2">
      <c r="A12" s="63" t="s">
        <v>124</v>
      </c>
      <c r="B12" s="64">
        <v>13.5</v>
      </c>
    </row>
    <row r="13" spans="1:13" ht="16" customHeight="1" x14ac:dyDescent="0.2">
      <c r="A13" s="63" t="s">
        <v>125</v>
      </c>
      <c r="B13" s="64">
        <v>13.5</v>
      </c>
    </row>
    <row r="14" spans="1:13" ht="16" customHeight="1" x14ac:dyDescent="0.2">
      <c r="A14" s="63" t="s">
        <v>126</v>
      </c>
      <c r="B14" s="64">
        <v>13.5</v>
      </c>
    </row>
    <row r="15" spans="1:13" ht="16" customHeight="1" x14ac:dyDescent="0.2">
      <c r="A15" s="63" t="s">
        <v>127</v>
      </c>
      <c r="B15" s="64">
        <v>13.5</v>
      </c>
    </row>
    <row r="16" spans="1:13" ht="16" customHeight="1" x14ac:dyDescent="0.2">
      <c r="A16" s="63" t="s">
        <v>128</v>
      </c>
      <c r="B16" s="64">
        <v>13.5</v>
      </c>
    </row>
    <row r="17" spans="1:2" ht="16" customHeight="1" x14ac:dyDescent="0.2">
      <c r="A17" s="63" t="s">
        <v>129</v>
      </c>
      <c r="B17" s="64">
        <v>13.5</v>
      </c>
    </row>
    <row r="18" spans="1:2" ht="16" customHeight="1" x14ac:dyDescent="0.2">
      <c r="A18" s="63" t="s">
        <v>130</v>
      </c>
      <c r="B18" s="64">
        <v>10</v>
      </c>
    </row>
    <row r="19" spans="1:2" ht="16" customHeight="1" x14ac:dyDescent="0.2">
      <c r="A19" s="63" t="s">
        <v>131</v>
      </c>
      <c r="B19" s="64">
        <v>10</v>
      </c>
    </row>
    <row r="20" spans="1:2" ht="16" customHeight="1" x14ac:dyDescent="0.2">
      <c r="A20" s="63" t="s">
        <v>132</v>
      </c>
      <c r="B20" s="64">
        <v>10</v>
      </c>
    </row>
    <row r="21" spans="1:2" ht="16" customHeight="1" x14ac:dyDescent="0.2">
      <c r="A21" s="63" t="s">
        <v>133</v>
      </c>
      <c r="B21" s="64">
        <v>10</v>
      </c>
    </row>
    <row r="22" spans="1:2" ht="16" customHeight="1" x14ac:dyDescent="0.2">
      <c r="A22" s="63" t="s">
        <v>134</v>
      </c>
      <c r="B22" s="64">
        <v>10</v>
      </c>
    </row>
    <row r="23" spans="1:2" ht="12.75" customHeight="1" x14ac:dyDescent="0.15"/>
    <row r="24" spans="1:2" ht="12.75" customHeight="1" x14ac:dyDescent="0.15"/>
    <row r="25" spans="1:2" ht="12.75" customHeight="1" x14ac:dyDescent="0.15"/>
    <row r="26" spans="1:2" ht="12.75" customHeight="1" x14ac:dyDescent="0.15"/>
    <row r="27" spans="1:2" ht="12.75" customHeight="1" x14ac:dyDescent="0.15"/>
    <row r="28" spans="1:2" ht="12.75" customHeight="1" x14ac:dyDescent="0.15"/>
    <row r="29" spans="1:2" ht="12.75" customHeight="1" x14ac:dyDescent="0.15"/>
    <row r="30" spans="1:2" ht="12.75" customHeight="1" x14ac:dyDescent="0.15"/>
    <row r="31" spans="1:2" ht="12.75" customHeight="1" x14ac:dyDescent="0.15"/>
    <row r="32" spans="1: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2">
    <mergeCell ref="A2:B2"/>
    <mergeCell ref="D3:M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>
      <selection activeCell="J33" sqref="J33"/>
    </sheetView>
  </sheetViews>
  <sheetFormatPr baseColWidth="10" defaultColWidth="12.6640625" defaultRowHeight="15" customHeight="1" x14ac:dyDescent="0.15"/>
  <cols>
    <col min="1" max="2" width="12.83203125" customWidth="1"/>
    <col min="3" max="27" width="10.6640625" customWidth="1"/>
  </cols>
  <sheetData>
    <row r="1" spans="1:13" ht="12.75" customHeight="1" x14ac:dyDescent="0.15"/>
    <row r="2" spans="1:13" ht="54" customHeight="1" x14ac:dyDescent="0.2">
      <c r="A2" s="101" t="s">
        <v>135</v>
      </c>
      <c r="B2" s="95"/>
      <c r="D2" s="65" t="s">
        <v>136</v>
      </c>
      <c r="E2" s="65" t="s">
        <v>137</v>
      </c>
      <c r="F2" s="65" t="s">
        <v>216</v>
      </c>
      <c r="G2" s="65" t="s">
        <v>138</v>
      </c>
      <c r="H2" s="65" t="s">
        <v>139</v>
      </c>
      <c r="I2" s="65" t="s">
        <v>140</v>
      </c>
      <c r="J2" s="65" t="s">
        <v>141</v>
      </c>
    </row>
    <row r="3" spans="1:13" ht="16" customHeight="1" x14ac:dyDescent="0.2">
      <c r="A3" s="63" t="s">
        <v>115</v>
      </c>
      <c r="B3" s="64">
        <f t="shared" ref="B3:B22" si="0">J3</f>
        <v>114.5</v>
      </c>
      <c r="D3" s="66">
        <v>3.5</v>
      </c>
      <c r="E3" s="66">
        <v>25</v>
      </c>
      <c r="F3" s="66"/>
      <c r="G3" s="66">
        <v>13</v>
      </c>
      <c r="H3" s="66">
        <v>5</v>
      </c>
      <c r="I3" s="66">
        <v>1.5</v>
      </c>
      <c r="J3" s="66">
        <f t="shared" ref="J3:J5" si="1">SUM(D3)*E3+SUM(F3:H3)*I3</f>
        <v>114.5</v>
      </c>
      <c r="K3" s="66"/>
      <c r="L3" s="66"/>
      <c r="M3" s="66"/>
    </row>
    <row r="4" spans="1:13" ht="16" customHeight="1" x14ac:dyDescent="0.2">
      <c r="A4" s="63" t="s">
        <v>117</v>
      </c>
      <c r="B4" s="64">
        <f t="shared" si="0"/>
        <v>95.75</v>
      </c>
      <c r="D4" s="66">
        <v>2.75</v>
      </c>
      <c r="E4" s="66">
        <v>25</v>
      </c>
      <c r="F4" s="66"/>
      <c r="G4" s="66">
        <v>13</v>
      </c>
      <c r="H4" s="66">
        <v>5</v>
      </c>
      <c r="I4" s="66">
        <v>1.5</v>
      </c>
      <c r="J4" s="66">
        <f t="shared" si="1"/>
        <v>95.75</v>
      </c>
    </row>
    <row r="5" spans="1:13" ht="16" customHeight="1" x14ac:dyDescent="0.2">
      <c r="A5" s="63" t="s">
        <v>118</v>
      </c>
      <c r="B5" s="64">
        <f t="shared" si="0"/>
        <v>89.5</v>
      </c>
      <c r="D5" s="66">
        <v>2.5</v>
      </c>
      <c r="E5" s="66">
        <v>25</v>
      </c>
      <c r="F5" s="66"/>
      <c r="G5" s="66">
        <v>13</v>
      </c>
      <c r="H5" s="66">
        <v>5</v>
      </c>
      <c r="I5" s="66">
        <v>1.5</v>
      </c>
      <c r="J5" s="66">
        <f t="shared" si="1"/>
        <v>89.5</v>
      </c>
    </row>
    <row r="6" spans="1:13" ht="16" customHeight="1" x14ac:dyDescent="0.2">
      <c r="A6" s="63" t="s">
        <v>119</v>
      </c>
      <c r="B6" s="64">
        <f t="shared" si="0"/>
        <v>71.5</v>
      </c>
      <c r="D6" s="66">
        <v>2.5</v>
      </c>
      <c r="E6" s="66">
        <v>25</v>
      </c>
      <c r="F6" s="66">
        <f>-12</f>
        <v>-12</v>
      </c>
      <c r="G6" s="66">
        <v>13</v>
      </c>
      <c r="H6" s="66">
        <v>5</v>
      </c>
      <c r="I6" s="66">
        <v>1.5</v>
      </c>
      <c r="J6" s="66">
        <f>SUM(D6)*E6+SUM(F6:H6)*I6</f>
        <v>71.5</v>
      </c>
    </row>
    <row r="7" spans="1:13" ht="16" customHeight="1" x14ac:dyDescent="0.2">
      <c r="A7" s="63" t="s">
        <v>120</v>
      </c>
      <c r="B7" s="64">
        <f t="shared" si="0"/>
        <v>102</v>
      </c>
      <c r="D7" s="66">
        <v>3</v>
      </c>
      <c r="E7" s="66">
        <v>25</v>
      </c>
      <c r="F7" s="66"/>
      <c r="G7" s="66">
        <v>13</v>
      </c>
      <c r="H7" s="66">
        <v>5</v>
      </c>
      <c r="I7" s="66">
        <v>1.5</v>
      </c>
      <c r="J7" s="66">
        <f t="shared" ref="J7:J22" si="2">SUM(D7)*E7+SUM(F7:H7)*I7</f>
        <v>102</v>
      </c>
    </row>
    <row r="8" spans="1:13" ht="16" customHeight="1" x14ac:dyDescent="0.2">
      <c r="A8" s="63" t="s">
        <v>121</v>
      </c>
      <c r="B8" s="64">
        <f t="shared" si="0"/>
        <v>89.5</v>
      </c>
      <c r="D8" s="66">
        <v>2.5</v>
      </c>
      <c r="E8" s="66">
        <v>25</v>
      </c>
      <c r="F8" s="66"/>
      <c r="G8" s="66">
        <v>13</v>
      </c>
      <c r="H8" s="66">
        <v>5</v>
      </c>
      <c r="I8" s="66">
        <v>1.5</v>
      </c>
      <c r="J8" s="66">
        <f t="shared" si="2"/>
        <v>89.5</v>
      </c>
    </row>
    <row r="9" spans="1:13" ht="16" customHeight="1" x14ac:dyDescent="0.2">
      <c r="A9" s="63" t="s">
        <v>122</v>
      </c>
      <c r="B9" s="64">
        <f t="shared" si="0"/>
        <v>68</v>
      </c>
      <c r="D9" s="66">
        <v>2</v>
      </c>
      <c r="E9" s="66">
        <v>25</v>
      </c>
      <c r="F9" s="66"/>
      <c r="G9" s="66">
        <v>13</v>
      </c>
      <c r="H9" s="66">
        <v>5</v>
      </c>
      <c r="I9" s="66">
        <v>1</v>
      </c>
      <c r="J9" s="66">
        <f t="shared" si="2"/>
        <v>68</v>
      </c>
    </row>
    <row r="10" spans="1:13" ht="16" customHeight="1" x14ac:dyDescent="0.2">
      <c r="A10" s="63" t="s">
        <v>142</v>
      </c>
      <c r="B10" s="64">
        <f t="shared" si="0"/>
        <v>68</v>
      </c>
      <c r="D10" s="66">
        <v>2</v>
      </c>
      <c r="E10" s="66">
        <v>25</v>
      </c>
      <c r="F10" s="66"/>
      <c r="G10" s="66">
        <v>13</v>
      </c>
      <c r="H10" s="66">
        <v>5</v>
      </c>
      <c r="I10" s="66">
        <v>1</v>
      </c>
      <c r="J10" s="66">
        <f t="shared" si="2"/>
        <v>68</v>
      </c>
    </row>
    <row r="11" spans="1:13" ht="16" customHeight="1" x14ac:dyDescent="0.2">
      <c r="A11" s="63" t="s">
        <v>123</v>
      </c>
      <c r="B11" s="64">
        <f t="shared" si="0"/>
        <v>102</v>
      </c>
      <c r="D11" s="66">
        <v>3</v>
      </c>
      <c r="E11" s="66">
        <v>25</v>
      </c>
      <c r="F11" s="66"/>
      <c r="G11" s="66">
        <v>13</v>
      </c>
      <c r="H11" s="66">
        <v>5</v>
      </c>
      <c r="I11" s="66">
        <v>1.5</v>
      </c>
      <c r="J11" s="66">
        <f t="shared" si="2"/>
        <v>102</v>
      </c>
    </row>
    <row r="12" spans="1:13" ht="16" customHeight="1" x14ac:dyDescent="0.2">
      <c r="A12" s="63" t="s">
        <v>124</v>
      </c>
      <c r="B12" s="64">
        <f t="shared" si="0"/>
        <v>68</v>
      </c>
      <c r="D12" s="66">
        <v>2</v>
      </c>
      <c r="E12" s="66">
        <v>25</v>
      </c>
      <c r="F12" s="66"/>
      <c r="G12" s="66">
        <v>13</v>
      </c>
      <c r="H12" s="66">
        <v>5</v>
      </c>
      <c r="I12" s="66">
        <v>1</v>
      </c>
      <c r="J12" s="66">
        <f t="shared" si="2"/>
        <v>68</v>
      </c>
    </row>
    <row r="13" spans="1:13" ht="16" customHeight="1" x14ac:dyDescent="0.2">
      <c r="A13" s="63" t="s">
        <v>125</v>
      </c>
      <c r="B13" s="64">
        <f t="shared" si="0"/>
        <v>68</v>
      </c>
      <c r="D13" s="66">
        <v>2</v>
      </c>
      <c r="E13" s="66">
        <v>25</v>
      </c>
      <c r="F13" s="66"/>
      <c r="G13" s="66">
        <v>13</v>
      </c>
      <c r="H13" s="66">
        <v>5</v>
      </c>
      <c r="I13" s="66">
        <v>1</v>
      </c>
      <c r="J13" s="66">
        <f t="shared" si="2"/>
        <v>68</v>
      </c>
    </row>
    <row r="14" spans="1:13" ht="16" customHeight="1" x14ac:dyDescent="0.2">
      <c r="A14" s="63" t="s">
        <v>126</v>
      </c>
      <c r="B14" s="64">
        <f t="shared" si="0"/>
        <v>68</v>
      </c>
      <c r="D14" s="66">
        <v>2</v>
      </c>
      <c r="E14" s="66">
        <v>25</v>
      </c>
      <c r="F14" s="66"/>
      <c r="G14" s="66">
        <v>13</v>
      </c>
      <c r="H14" s="66">
        <v>5</v>
      </c>
      <c r="I14" s="66">
        <v>1</v>
      </c>
      <c r="J14" s="66">
        <f t="shared" si="2"/>
        <v>68</v>
      </c>
    </row>
    <row r="15" spans="1:13" ht="16" customHeight="1" x14ac:dyDescent="0.2">
      <c r="A15" s="63" t="s">
        <v>127</v>
      </c>
      <c r="B15" s="64">
        <f t="shared" si="0"/>
        <v>68</v>
      </c>
      <c r="D15" s="66">
        <v>2</v>
      </c>
      <c r="E15" s="66">
        <v>25</v>
      </c>
      <c r="F15" s="66"/>
      <c r="G15" s="66">
        <v>13</v>
      </c>
      <c r="H15" s="66">
        <v>5</v>
      </c>
      <c r="I15" s="66">
        <v>1</v>
      </c>
      <c r="J15" s="66">
        <f t="shared" si="2"/>
        <v>68</v>
      </c>
    </row>
    <row r="16" spans="1:13" ht="16" customHeight="1" x14ac:dyDescent="0.2">
      <c r="A16" s="63" t="s">
        <v>128</v>
      </c>
      <c r="B16" s="64">
        <f t="shared" si="0"/>
        <v>68</v>
      </c>
      <c r="D16" s="66">
        <v>2</v>
      </c>
      <c r="E16" s="66">
        <v>25</v>
      </c>
      <c r="F16" s="66"/>
      <c r="G16" s="66">
        <v>13</v>
      </c>
      <c r="H16" s="66">
        <v>5</v>
      </c>
      <c r="I16" s="66">
        <v>1</v>
      </c>
      <c r="J16" s="66">
        <f t="shared" si="2"/>
        <v>68</v>
      </c>
    </row>
    <row r="17" spans="1:10" ht="16" customHeight="1" x14ac:dyDescent="0.2">
      <c r="A17" s="63" t="s">
        <v>129</v>
      </c>
      <c r="B17" s="64">
        <f t="shared" si="0"/>
        <v>68</v>
      </c>
      <c r="D17" s="66">
        <v>2</v>
      </c>
      <c r="E17" s="66">
        <v>25</v>
      </c>
      <c r="F17" s="66"/>
      <c r="G17" s="66">
        <v>13</v>
      </c>
      <c r="H17" s="66">
        <v>5</v>
      </c>
      <c r="I17" s="66">
        <v>1</v>
      </c>
      <c r="J17" s="66">
        <f t="shared" si="2"/>
        <v>68</v>
      </c>
    </row>
    <row r="18" spans="1:10" ht="16" customHeight="1" x14ac:dyDescent="0.2">
      <c r="A18" s="63" t="s">
        <v>130</v>
      </c>
      <c r="B18" s="64">
        <f t="shared" si="0"/>
        <v>68</v>
      </c>
      <c r="D18" s="66">
        <v>2</v>
      </c>
      <c r="E18" s="66">
        <v>25</v>
      </c>
      <c r="F18" s="66"/>
      <c r="G18" s="66">
        <v>13</v>
      </c>
      <c r="H18" s="66">
        <v>5</v>
      </c>
      <c r="I18" s="66">
        <v>1</v>
      </c>
      <c r="J18" s="66">
        <f t="shared" si="2"/>
        <v>68</v>
      </c>
    </row>
    <row r="19" spans="1:10" ht="16" customHeight="1" x14ac:dyDescent="0.2">
      <c r="A19" s="63" t="s">
        <v>131</v>
      </c>
      <c r="B19" s="64">
        <f t="shared" si="0"/>
        <v>68</v>
      </c>
      <c r="D19" s="66">
        <v>2</v>
      </c>
      <c r="E19" s="66">
        <v>25</v>
      </c>
      <c r="F19" s="66"/>
      <c r="G19" s="66">
        <v>13</v>
      </c>
      <c r="H19" s="66">
        <v>5</v>
      </c>
      <c r="I19" s="66">
        <v>1</v>
      </c>
      <c r="J19" s="66">
        <f t="shared" si="2"/>
        <v>68</v>
      </c>
    </row>
    <row r="20" spans="1:10" ht="16" customHeight="1" x14ac:dyDescent="0.2">
      <c r="A20" s="63" t="s">
        <v>132</v>
      </c>
      <c r="B20" s="64">
        <f t="shared" si="0"/>
        <v>68</v>
      </c>
      <c r="D20" s="66">
        <v>2</v>
      </c>
      <c r="E20" s="66">
        <v>25</v>
      </c>
      <c r="F20" s="66"/>
      <c r="G20" s="66">
        <v>13</v>
      </c>
      <c r="H20" s="66">
        <v>5</v>
      </c>
      <c r="I20" s="66">
        <v>1</v>
      </c>
      <c r="J20" s="66">
        <f t="shared" si="2"/>
        <v>68</v>
      </c>
    </row>
    <row r="21" spans="1:10" ht="16" customHeight="1" x14ac:dyDescent="0.2">
      <c r="A21" s="63" t="s">
        <v>133</v>
      </c>
      <c r="B21" s="64">
        <f t="shared" si="0"/>
        <v>68</v>
      </c>
      <c r="D21" s="66">
        <v>2</v>
      </c>
      <c r="E21" s="66">
        <v>25</v>
      </c>
      <c r="F21" s="66"/>
      <c r="G21" s="66">
        <v>13</v>
      </c>
      <c r="H21" s="66">
        <v>5</v>
      </c>
      <c r="I21" s="66">
        <v>1</v>
      </c>
      <c r="J21" s="66">
        <f t="shared" si="2"/>
        <v>68</v>
      </c>
    </row>
    <row r="22" spans="1:10" ht="16" customHeight="1" x14ac:dyDescent="0.2">
      <c r="A22" s="63" t="s">
        <v>134</v>
      </c>
      <c r="B22" s="64">
        <f t="shared" si="0"/>
        <v>68</v>
      </c>
      <c r="D22" s="66">
        <v>2</v>
      </c>
      <c r="E22" s="66">
        <v>25</v>
      </c>
      <c r="F22" s="66"/>
      <c r="G22" s="66">
        <v>13</v>
      </c>
      <c r="H22" s="66">
        <v>5</v>
      </c>
      <c r="I22" s="66">
        <v>1</v>
      </c>
      <c r="J22" s="66">
        <f t="shared" si="2"/>
        <v>68</v>
      </c>
    </row>
    <row r="23" spans="1:10" ht="12.75" customHeight="1" x14ac:dyDescent="0.15"/>
    <row r="24" spans="1:10" ht="12.75" customHeight="1" x14ac:dyDescent="0.15"/>
    <row r="25" spans="1:10" ht="12.75" customHeight="1" x14ac:dyDescent="0.15"/>
    <row r="26" spans="1:10" ht="12.75" customHeight="1" x14ac:dyDescent="0.15"/>
    <row r="27" spans="1:10" ht="12.75" customHeight="1" x14ac:dyDescent="0.15"/>
    <row r="28" spans="1:10" ht="12.75" customHeight="1" x14ac:dyDescent="0.15"/>
    <row r="29" spans="1:10" ht="12.75" customHeight="1" x14ac:dyDescent="0.15"/>
    <row r="30" spans="1:10" ht="12.75" customHeight="1" x14ac:dyDescent="0.15"/>
    <row r="31" spans="1:10" ht="12.75" customHeight="1" x14ac:dyDescent="0.15"/>
    <row r="32" spans="1:1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1">
    <mergeCell ref="A2:B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004"/>
  <sheetViews>
    <sheetView zoomScale="110" workbookViewId="0">
      <selection activeCell="E33" sqref="E33"/>
    </sheetView>
  </sheetViews>
  <sheetFormatPr baseColWidth="10" defaultColWidth="12.6640625" defaultRowHeight="15" customHeight="1" x14ac:dyDescent="0.15"/>
  <cols>
    <col min="1" max="1" width="18.83203125" customWidth="1"/>
    <col min="2" max="4" width="12.83203125" customWidth="1"/>
    <col min="5" max="7" width="10.6640625" customWidth="1"/>
    <col min="8" max="8" width="18.83203125" customWidth="1"/>
    <col min="9" max="26" width="10.6640625" customWidth="1"/>
  </cols>
  <sheetData>
    <row r="2" spans="1:13" ht="15" customHeight="1" x14ac:dyDescent="0.2">
      <c r="A2" s="117" t="s">
        <v>215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4" spans="1:13" ht="15" customHeight="1" x14ac:dyDescent="0.2">
      <c r="A4" s="106" t="s">
        <v>207</v>
      </c>
      <c r="B4" s="106"/>
      <c r="C4" s="106"/>
      <c r="D4" s="106"/>
      <c r="E4" s="106"/>
      <c r="F4" s="106"/>
      <c r="H4" s="106" t="s">
        <v>208</v>
      </c>
      <c r="I4" s="106"/>
      <c r="J4" s="106"/>
      <c r="K4" s="106"/>
      <c r="L4" s="106"/>
      <c r="M4" s="106"/>
    </row>
    <row r="5" spans="1:13" ht="16" customHeight="1" thickBot="1" x14ac:dyDescent="0.3">
      <c r="A5" s="67"/>
      <c r="B5" s="68"/>
      <c r="C5" s="69"/>
      <c r="D5" s="68"/>
      <c r="E5" s="70"/>
      <c r="F5" s="70"/>
      <c r="H5" s="67"/>
      <c r="I5" s="68"/>
      <c r="J5" s="69"/>
      <c r="K5" s="68"/>
      <c r="L5" s="70"/>
      <c r="M5" s="70"/>
    </row>
    <row r="6" spans="1:13" ht="16" customHeight="1" x14ac:dyDescent="0.15">
      <c r="A6" s="107" t="s">
        <v>143</v>
      </c>
      <c r="B6" s="110" t="s">
        <v>144</v>
      </c>
      <c r="C6" s="111"/>
      <c r="D6" s="110" t="s">
        <v>145</v>
      </c>
      <c r="E6" s="111"/>
      <c r="F6" s="112"/>
      <c r="H6" s="107" t="s">
        <v>143</v>
      </c>
      <c r="I6" s="110" t="s">
        <v>144</v>
      </c>
      <c r="J6" s="111"/>
      <c r="K6" s="110" t="s">
        <v>145</v>
      </c>
      <c r="L6" s="111"/>
      <c r="M6" s="112"/>
    </row>
    <row r="7" spans="1:13" ht="16" customHeight="1" x14ac:dyDescent="0.15">
      <c r="A7" s="108"/>
      <c r="B7" s="113" t="s">
        <v>146</v>
      </c>
      <c r="C7" s="114"/>
      <c r="D7" s="113" t="s">
        <v>147</v>
      </c>
      <c r="E7" s="115"/>
      <c r="F7" s="116"/>
      <c r="H7" s="108"/>
      <c r="I7" s="113" t="s">
        <v>146</v>
      </c>
      <c r="J7" s="114"/>
      <c r="K7" s="113" t="s">
        <v>147</v>
      </c>
      <c r="L7" s="115"/>
      <c r="M7" s="116"/>
    </row>
    <row r="8" spans="1:13" ht="16" customHeight="1" thickBot="1" x14ac:dyDescent="0.2">
      <c r="A8" s="109"/>
      <c r="B8" s="86" t="s">
        <v>148</v>
      </c>
      <c r="C8" s="88" t="s">
        <v>149</v>
      </c>
      <c r="D8" s="86" t="s">
        <v>148</v>
      </c>
      <c r="E8" s="87" t="s">
        <v>149</v>
      </c>
      <c r="F8" s="89" t="s">
        <v>150</v>
      </c>
      <c r="H8" s="109"/>
      <c r="I8" s="86" t="s">
        <v>148</v>
      </c>
      <c r="J8" s="88" t="s">
        <v>149</v>
      </c>
      <c r="K8" s="86" t="s">
        <v>148</v>
      </c>
      <c r="L8" s="87" t="s">
        <v>149</v>
      </c>
      <c r="M8" s="89" t="s">
        <v>150</v>
      </c>
    </row>
    <row r="9" spans="1:13" ht="16" customHeight="1" thickBot="1" x14ac:dyDescent="0.2">
      <c r="A9" s="72" t="s">
        <v>151</v>
      </c>
      <c r="B9" s="73">
        <v>30</v>
      </c>
      <c r="C9" s="73">
        <v>45</v>
      </c>
      <c r="D9" s="73">
        <v>25</v>
      </c>
      <c r="E9" s="73">
        <v>35</v>
      </c>
      <c r="F9" s="74" t="s">
        <v>152</v>
      </c>
      <c r="H9" s="72" t="s">
        <v>151</v>
      </c>
      <c r="I9" s="73">
        <v>35</v>
      </c>
      <c r="J9" s="73">
        <v>50</v>
      </c>
      <c r="K9" s="73">
        <v>25</v>
      </c>
      <c r="L9" s="73">
        <v>35</v>
      </c>
      <c r="M9" s="74" t="s">
        <v>152</v>
      </c>
    </row>
    <row r="10" spans="1:13" ht="16" customHeight="1" thickBot="1" x14ac:dyDescent="0.2">
      <c r="A10" s="72" t="s">
        <v>153</v>
      </c>
      <c r="B10" s="73">
        <v>40</v>
      </c>
      <c r="C10" s="73">
        <v>55</v>
      </c>
      <c r="D10" s="73">
        <v>25</v>
      </c>
      <c r="E10" s="73">
        <v>35</v>
      </c>
      <c r="F10" s="74" t="s">
        <v>152</v>
      </c>
      <c r="H10" s="72" t="s">
        <v>153</v>
      </c>
      <c r="I10" s="73">
        <v>40</v>
      </c>
      <c r="J10" s="73">
        <v>60</v>
      </c>
      <c r="K10" s="73">
        <v>25</v>
      </c>
      <c r="L10" s="73">
        <v>35</v>
      </c>
      <c r="M10" s="74" t="s">
        <v>152</v>
      </c>
    </row>
    <row r="11" spans="1:13" ht="16" customHeight="1" thickBot="1" x14ac:dyDescent="0.2">
      <c r="A11" s="72" t="s">
        <v>154</v>
      </c>
      <c r="B11" s="73">
        <v>45</v>
      </c>
      <c r="C11" s="73">
        <v>65</v>
      </c>
      <c r="D11" s="73">
        <v>25</v>
      </c>
      <c r="E11" s="73">
        <v>35</v>
      </c>
      <c r="F11" s="74" t="s">
        <v>152</v>
      </c>
      <c r="H11" s="72" t="s">
        <v>154</v>
      </c>
      <c r="I11" s="73">
        <v>45</v>
      </c>
      <c r="J11" s="73">
        <v>70</v>
      </c>
      <c r="K11" s="73">
        <v>25</v>
      </c>
      <c r="L11" s="73">
        <v>35</v>
      </c>
      <c r="M11" s="74" t="s">
        <v>152</v>
      </c>
    </row>
    <row r="12" spans="1:13" ht="16" customHeight="1" thickBot="1" x14ac:dyDescent="0.2">
      <c r="A12" s="72" t="s">
        <v>155</v>
      </c>
      <c r="B12" s="73">
        <v>40</v>
      </c>
      <c r="C12" s="73">
        <v>60</v>
      </c>
      <c r="D12" s="73">
        <v>25</v>
      </c>
      <c r="E12" s="73">
        <v>35</v>
      </c>
      <c r="F12" s="74" t="s">
        <v>152</v>
      </c>
      <c r="H12" s="72" t="s">
        <v>155</v>
      </c>
      <c r="I12" s="73">
        <v>45</v>
      </c>
      <c r="J12" s="73">
        <v>70</v>
      </c>
      <c r="K12" s="73">
        <v>25</v>
      </c>
      <c r="L12" s="73">
        <v>35</v>
      </c>
      <c r="M12" s="74" t="s">
        <v>152</v>
      </c>
    </row>
    <row r="13" spans="1:13" ht="16" customHeight="1" thickBot="1" x14ac:dyDescent="0.2">
      <c r="A13" s="72" t="s">
        <v>156</v>
      </c>
      <c r="B13" s="73">
        <v>50</v>
      </c>
      <c r="C13" s="73">
        <v>70</v>
      </c>
      <c r="D13" s="73">
        <v>25</v>
      </c>
      <c r="E13" s="73">
        <v>35</v>
      </c>
      <c r="F13" s="74" t="s">
        <v>152</v>
      </c>
      <c r="H13" s="72" t="s">
        <v>156</v>
      </c>
      <c r="I13" s="73">
        <v>50</v>
      </c>
      <c r="J13" s="73">
        <v>75</v>
      </c>
      <c r="K13" s="73">
        <v>25</v>
      </c>
      <c r="L13" s="73">
        <v>35</v>
      </c>
      <c r="M13" s="74" t="s">
        <v>152</v>
      </c>
    </row>
    <row r="14" spans="1:13" ht="16" customHeight="1" thickBot="1" x14ac:dyDescent="0.2">
      <c r="A14" s="72" t="s">
        <v>157</v>
      </c>
      <c r="B14" s="73">
        <v>45</v>
      </c>
      <c r="C14" s="73">
        <v>70</v>
      </c>
      <c r="D14" s="73">
        <v>25</v>
      </c>
      <c r="E14" s="73">
        <v>35</v>
      </c>
      <c r="F14" s="74" t="s">
        <v>152</v>
      </c>
      <c r="H14" s="72" t="s">
        <v>157</v>
      </c>
      <c r="I14" s="73">
        <v>50</v>
      </c>
      <c r="J14" s="73">
        <v>75</v>
      </c>
      <c r="K14" s="73">
        <v>25</v>
      </c>
      <c r="L14" s="73">
        <v>35</v>
      </c>
      <c r="M14" s="74" t="s">
        <v>152</v>
      </c>
    </row>
    <row r="15" spans="1:13" ht="16" customHeight="1" thickBot="1" x14ac:dyDescent="0.2">
      <c r="A15" s="72" t="s">
        <v>158</v>
      </c>
      <c r="B15" s="73">
        <v>50</v>
      </c>
      <c r="C15" s="73">
        <v>70</v>
      </c>
      <c r="D15" s="73">
        <v>25</v>
      </c>
      <c r="E15" s="73">
        <v>35</v>
      </c>
      <c r="F15" s="74" t="s">
        <v>152</v>
      </c>
      <c r="H15" s="72" t="s">
        <v>158</v>
      </c>
      <c r="I15" s="73">
        <v>50</v>
      </c>
      <c r="J15" s="73">
        <v>75</v>
      </c>
      <c r="K15" s="73">
        <v>25</v>
      </c>
      <c r="L15" s="73">
        <v>35</v>
      </c>
      <c r="M15" s="74" t="s">
        <v>152</v>
      </c>
    </row>
    <row r="16" spans="1:13" ht="16" customHeight="1" thickBot="1" x14ac:dyDescent="0.2">
      <c r="A16" s="72" t="s">
        <v>159</v>
      </c>
      <c r="B16" s="73">
        <v>50</v>
      </c>
      <c r="C16" s="73">
        <v>70</v>
      </c>
      <c r="D16" s="73">
        <v>25</v>
      </c>
      <c r="E16" s="73">
        <v>35</v>
      </c>
      <c r="F16" s="74" t="s">
        <v>152</v>
      </c>
      <c r="H16" s="72" t="s">
        <v>159</v>
      </c>
      <c r="I16" s="73">
        <v>50</v>
      </c>
      <c r="J16" s="73">
        <v>75</v>
      </c>
      <c r="K16" s="73">
        <v>25</v>
      </c>
      <c r="L16" s="73">
        <v>35</v>
      </c>
      <c r="M16" s="74" t="s">
        <v>152</v>
      </c>
    </row>
    <row r="17" spans="1:13" ht="16" customHeight="1" thickBot="1" x14ac:dyDescent="0.2">
      <c r="A17" s="72" t="s">
        <v>160</v>
      </c>
      <c r="B17" s="74" t="s">
        <v>152</v>
      </c>
      <c r="C17" s="74" t="s">
        <v>152</v>
      </c>
      <c r="D17" s="73">
        <v>30</v>
      </c>
      <c r="E17" s="73">
        <v>50</v>
      </c>
      <c r="F17" s="73">
        <v>60</v>
      </c>
      <c r="H17" s="72" t="s">
        <v>160</v>
      </c>
      <c r="I17" s="74" t="s">
        <v>152</v>
      </c>
      <c r="J17" s="74" t="s">
        <v>152</v>
      </c>
      <c r="K17" s="73">
        <v>30</v>
      </c>
      <c r="L17" s="73">
        <v>50</v>
      </c>
      <c r="M17" s="73">
        <v>60</v>
      </c>
    </row>
    <row r="18" spans="1:13" ht="16" customHeight="1" x14ac:dyDescent="0.2">
      <c r="A18" s="67"/>
      <c r="B18" s="71"/>
      <c r="C18" s="75"/>
      <c r="D18" s="71"/>
      <c r="H18" s="67"/>
      <c r="I18" s="71"/>
      <c r="J18" s="75"/>
      <c r="K18" s="71"/>
    </row>
    <row r="19" spans="1:13" ht="16" customHeight="1" x14ac:dyDescent="0.2">
      <c r="A19" s="103" t="s">
        <v>161</v>
      </c>
      <c r="B19" s="95"/>
      <c r="C19" s="95"/>
      <c r="D19" s="71"/>
      <c r="H19" s="103" t="s">
        <v>161</v>
      </c>
      <c r="I19" s="95"/>
      <c r="J19" s="95"/>
      <c r="K19" s="71"/>
    </row>
    <row r="20" spans="1:13" ht="16" customHeight="1" thickBot="1" x14ac:dyDescent="0.25">
      <c r="A20" s="67"/>
      <c r="B20" s="71"/>
      <c r="C20" s="71"/>
      <c r="D20" s="71"/>
      <c r="H20" s="67"/>
      <c r="I20" s="71"/>
      <c r="J20" s="71"/>
      <c r="K20" s="71"/>
    </row>
    <row r="21" spans="1:13" ht="16" customHeight="1" thickBot="1" x14ac:dyDescent="0.25">
      <c r="A21" s="76" t="s">
        <v>162</v>
      </c>
      <c r="B21" s="76" t="s">
        <v>163</v>
      </c>
      <c r="C21" s="71"/>
      <c r="D21" s="71"/>
      <c r="H21" s="76" t="s">
        <v>162</v>
      </c>
      <c r="I21" s="104" t="s">
        <v>209</v>
      </c>
      <c r="J21" s="105"/>
      <c r="K21" s="71"/>
    </row>
    <row r="22" spans="1:13" ht="16" customHeight="1" thickBot="1" x14ac:dyDescent="0.25">
      <c r="A22" s="77" t="s">
        <v>156</v>
      </c>
      <c r="B22" s="77" t="s">
        <v>163</v>
      </c>
      <c r="H22" s="77" t="s">
        <v>156</v>
      </c>
      <c r="I22" s="104" t="s">
        <v>209</v>
      </c>
      <c r="J22" s="105"/>
    </row>
    <row r="23" spans="1:13" ht="12.75" customHeight="1" x14ac:dyDescent="0.15"/>
    <row r="24" spans="1:13" ht="12.75" customHeight="1" x14ac:dyDescent="0.15"/>
    <row r="25" spans="1:13" ht="12.75" customHeight="1" x14ac:dyDescent="0.15"/>
    <row r="26" spans="1:13" ht="12.75" customHeight="1" x14ac:dyDescent="0.15"/>
    <row r="27" spans="1:13" ht="12.75" customHeight="1" x14ac:dyDescent="0.15"/>
    <row r="28" spans="1:13" ht="12.75" customHeight="1" x14ac:dyDescent="0.15"/>
    <row r="29" spans="1:13" ht="12.75" customHeight="1" x14ac:dyDescent="0.15"/>
    <row r="30" spans="1:13" ht="12.75" customHeight="1" x14ac:dyDescent="0.15"/>
    <row r="31" spans="1:13" ht="12.75" customHeight="1" x14ac:dyDescent="0.15"/>
    <row r="32" spans="1:13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  <row r="1003" ht="12.75" customHeight="1" x14ac:dyDescent="0.15"/>
    <row r="1004" ht="12.75" customHeight="1" x14ac:dyDescent="0.15"/>
  </sheetData>
  <mergeCells count="17">
    <mergeCell ref="A2:M2"/>
    <mergeCell ref="H19:J19"/>
    <mergeCell ref="I21:J21"/>
    <mergeCell ref="I22:J22"/>
    <mergeCell ref="A4:F4"/>
    <mergeCell ref="H4:M4"/>
    <mergeCell ref="H6:H8"/>
    <mergeCell ref="I6:J6"/>
    <mergeCell ref="K6:M6"/>
    <mergeCell ref="I7:J7"/>
    <mergeCell ref="K7:M7"/>
    <mergeCell ref="A19:C19"/>
    <mergeCell ref="A6:A8"/>
    <mergeCell ref="B6:C6"/>
    <mergeCell ref="D6:F6"/>
    <mergeCell ref="B7:C7"/>
    <mergeCell ref="D7:F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0"/>
  <sheetViews>
    <sheetView workbookViewId="0">
      <selection activeCell="D29" sqref="D29"/>
    </sheetView>
  </sheetViews>
  <sheetFormatPr baseColWidth="10" defaultColWidth="12.6640625" defaultRowHeight="15" customHeight="1" x14ac:dyDescent="0.15"/>
  <cols>
    <col min="1" max="26" width="10.6640625" customWidth="1"/>
  </cols>
  <sheetData>
    <row r="1" spans="1:16" ht="16" customHeight="1" x14ac:dyDescent="0.15"/>
    <row r="2" spans="1:16" ht="16" customHeight="1" x14ac:dyDescent="0.2">
      <c r="A2" s="78" t="s">
        <v>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63"/>
      <c r="O2" s="63"/>
      <c r="P2" s="63"/>
    </row>
    <row r="3" spans="1:16" ht="16" customHeight="1" x14ac:dyDescent="0.15"/>
    <row r="4" spans="1:16" ht="16" customHeight="1" x14ac:dyDescent="0.2">
      <c r="A4" s="63" t="s">
        <v>115</v>
      </c>
      <c r="B4" s="79">
        <v>1750</v>
      </c>
    </row>
    <row r="5" spans="1:16" ht="16" customHeight="1" x14ac:dyDescent="0.2">
      <c r="A5" s="63" t="s">
        <v>117</v>
      </c>
      <c r="B5" s="79">
        <v>1450</v>
      </c>
    </row>
    <row r="6" spans="1:16" ht="16" customHeight="1" x14ac:dyDescent="0.2">
      <c r="A6" s="63" t="s">
        <v>118</v>
      </c>
      <c r="B6" s="79">
        <v>1450</v>
      </c>
    </row>
    <row r="7" spans="1:16" ht="16" customHeight="1" x14ac:dyDescent="0.2">
      <c r="A7" s="63" t="s">
        <v>119</v>
      </c>
      <c r="B7" s="79">
        <v>1450</v>
      </c>
    </row>
    <row r="8" spans="1:16" ht="16" customHeight="1" x14ac:dyDescent="0.2">
      <c r="A8" s="63" t="s">
        <v>120</v>
      </c>
      <c r="B8" s="79">
        <v>1450</v>
      </c>
    </row>
    <row r="9" spans="1:16" ht="16" customHeight="1" x14ac:dyDescent="0.2">
      <c r="A9" s="63" t="s">
        <v>121</v>
      </c>
      <c r="B9" s="79">
        <v>1450</v>
      </c>
    </row>
    <row r="10" spans="1:16" ht="16" customHeight="1" x14ac:dyDescent="0.2">
      <c r="A10" s="63" t="s">
        <v>212</v>
      </c>
      <c r="B10" s="79">
        <v>1450</v>
      </c>
    </row>
    <row r="11" spans="1:16" ht="16" customHeight="1" x14ac:dyDescent="0.2">
      <c r="A11" s="63" t="s">
        <v>142</v>
      </c>
      <c r="B11" s="79">
        <v>1450</v>
      </c>
    </row>
    <row r="12" spans="1:16" ht="16" customHeight="1" x14ac:dyDescent="0.2">
      <c r="A12" s="63" t="s">
        <v>123</v>
      </c>
      <c r="B12" s="79">
        <v>1450</v>
      </c>
    </row>
    <row r="13" spans="1:16" ht="16" customHeight="1" x14ac:dyDescent="0.2">
      <c r="A13" s="63" t="s">
        <v>124</v>
      </c>
      <c r="B13" s="79">
        <v>1450</v>
      </c>
    </row>
    <row r="14" spans="1:16" ht="16" customHeight="1" x14ac:dyDescent="0.2">
      <c r="A14" s="63" t="s">
        <v>125</v>
      </c>
      <c r="B14" s="79">
        <v>1450</v>
      </c>
    </row>
    <row r="15" spans="1:16" ht="16" customHeight="1" x14ac:dyDescent="0.2">
      <c r="A15" s="63" t="s">
        <v>126</v>
      </c>
      <c r="B15" s="79">
        <v>1450</v>
      </c>
    </row>
    <row r="16" spans="1:16" ht="16" customHeight="1" x14ac:dyDescent="0.2">
      <c r="A16" s="63" t="s">
        <v>127</v>
      </c>
      <c r="B16" s="79">
        <v>1450</v>
      </c>
    </row>
    <row r="17" spans="1:2" ht="16" customHeight="1" x14ac:dyDescent="0.2">
      <c r="A17" s="63" t="s">
        <v>128</v>
      </c>
      <c r="B17" s="79">
        <v>1450</v>
      </c>
    </row>
    <row r="18" spans="1:2" ht="16" customHeight="1" x14ac:dyDescent="0.2">
      <c r="A18" s="63" t="s">
        <v>129</v>
      </c>
      <c r="B18" s="79">
        <v>1450</v>
      </c>
    </row>
    <row r="19" spans="1:2" ht="16" customHeight="1" x14ac:dyDescent="0.2">
      <c r="A19" s="63" t="s">
        <v>130</v>
      </c>
      <c r="B19" s="79">
        <v>1450</v>
      </c>
    </row>
    <row r="20" spans="1:2" ht="16" customHeight="1" x14ac:dyDescent="0.2">
      <c r="A20" s="63" t="s">
        <v>131</v>
      </c>
      <c r="B20" s="79">
        <v>1000</v>
      </c>
    </row>
    <row r="21" spans="1:2" ht="16" customHeight="1" x14ac:dyDescent="0.2">
      <c r="A21" s="63" t="s">
        <v>132</v>
      </c>
      <c r="B21" s="79">
        <v>1000</v>
      </c>
    </row>
    <row r="22" spans="1:2" ht="16" customHeight="1" x14ac:dyDescent="0.2">
      <c r="A22" s="63" t="s">
        <v>213</v>
      </c>
      <c r="B22" s="79">
        <v>1000</v>
      </c>
    </row>
    <row r="23" spans="1:2" ht="16" customHeight="1" x14ac:dyDescent="0.2">
      <c r="A23" s="63" t="s">
        <v>214</v>
      </c>
      <c r="B23" s="79">
        <v>1000</v>
      </c>
    </row>
    <row r="24" spans="1:2" ht="16" customHeight="1" x14ac:dyDescent="0.15"/>
    <row r="25" spans="1:2" ht="16" customHeight="1" x14ac:dyDescent="0.15"/>
    <row r="26" spans="1:2" ht="16" customHeight="1" x14ac:dyDescent="0.15"/>
    <row r="27" spans="1:2" ht="12.75" customHeight="1" x14ac:dyDescent="0.15"/>
    <row r="28" spans="1:2" ht="12.75" customHeight="1" x14ac:dyDescent="0.15"/>
    <row r="29" spans="1:2" ht="12.75" customHeight="1" x14ac:dyDescent="0.15"/>
    <row r="30" spans="1:2" ht="12.75" customHeight="1" x14ac:dyDescent="0.15"/>
    <row r="31" spans="1:2" ht="12.75" customHeight="1" x14ac:dyDescent="0.15"/>
    <row r="32" spans="1: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>
      <selection activeCell="E28" sqref="E28"/>
    </sheetView>
  </sheetViews>
  <sheetFormatPr baseColWidth="10" defaultColWidth="12.6640625" defaultRowHeight="15" customHeight="1" x14ac:dyDescent="0.15"/>
  <cols>
    <col min="1" max="1" width="24.6640625" customWidth="1"/>
    <col min="2" max="2" width="32.1640625" customWidth="1"/>
    <col min="3" max="26" width="10.6640625" customWidth="1"/>
  </cols>
  <sheetData>
    <row r="1" spans="1:2" ht="16" customHeight="1" x14ac:dyDescent="0.15"/>
    <row r="2" spans="1:2" ht="16" customHeight="1" x14ac:dyDescent="0.15">
      <c r="A2" s="80" t="s">
        <v>165</v>
      </c>
      <c r="B2" s="81" t="s">
        <v>166</v>
      </c>
    </row>
    <row r="3" spans="1:2" ht="16" customHeight="1" x14ac:dyDescent="0.15">
      <c r="A3" s="82"/>
      <c r="B3" s="83"/>
    </row>
    <row r="4" spans="1:2" ht="16" customHeight="1" x14ac:dyDescent="0.15">
      <c r="A4" s="82" t="s">
        <v>167</v>
      </c>
      <c r="B4" s="83" t="s">
        <v>168</v>
      </c>
    </row>
    <row r="5" spans="1:2" ht="16" customHeight="1" x14ac:dyDescent="0.15">
      <c r="A5" s="82" t="s">
        <v>169</v>
      </c>
      <c r="B5" s="83" t="s">
        <v>170</v>
      </c>
    </row>
    <row r="6" spans="1:2" ht="16" customHeight="1" x14ac:dyDescent="0.15">
      <c r="A6" s="82" t="s">
        <v>171</v>
      </c>
      <c r="B6" s="83" t="s">
        <v>172</v>
      </c>
    </row>
    <row r="7" spans="1:2" ht="16" customHeight="1" x14ac:dyDescent="0.15">
      <c r="A7" s="82" t="s">
        <v>173</v>
      </c>
      <c r="B7" s="83" t="s">
        <v>174</v>
      </c>
    </row>
    <row r="8" spans="1:2" ht="16" customHeight="1" x14ac:dyDescent="0.15">
      <c r="A8" s="82"/>
      <c r="B8" s="83"/>
    </row>
    <row r="9" spans="1:2" ht="16" customHeight="1" x14ac:dyDescent="0.15">
      <c r="A9" s="82" t="s">
        <v>175</v>
      </c>
      <c r="B9" s="83" t="s">
        <v>176</v>
      </c>
    </row>
    <row r="10" spans="1:2" ht="16" customHeight="1" x14ac:dyDescent="0.15">
      <c r="A10" s="82" t="s">
        <v>177</v>
      </c>
      <c r="B10" s="83" t="s">
        <v>202</v>
      </c>
    </row>
    <row r="11" spans="1:2" ht="16" customHeight="1" x14ac:dyDescent="0.15">
      <c r="A11" s="82" t="s">
        <v>178</v>
      </c>
      <c r="B11" s="83" t="s">
        <v>179</v>
      </c>
    </row>
    <row r="12" spans="1:2" ht="16" customHeight="1" x14ac:dyDescent="0.15">
      <c r="A12" s="82" t="s">
        <v>180</v>
      </c>
      <c r="B12" s="83" t="s">
        <v>181</v>
      </c>
    </row>
    <row r="13" spans="1:2" ht="16" customHeight="1" x14ac:dyDescent="0.15">
      <c r="A13" s="82"/>
      <c r="B13" s="83"/>
    </row>
    <row r="14" spans="1:2" ht="16" customHeight="1" x14ac:dyDescent="0.15">
      <c r="A14" s="82" t="s">
        <v>182</v>
      </c>
      <c r="B14" s="83" t="s">
        <v>183</v>
      </c>
    </row>
    <row r="15" spans="1:2" ht="16" customHeight="1" x14ac:dyDescent="0.15">
      <c r="A15" s="82" t="s">
        <v>184</v>
      </c>
      <c r="B15" s="83" t="s">
        <v>185</v>
      </c>
    </row>
    <row r="16" spans="1:2" ht="16" customHeight="1" x14ac:dyDescent="0.15">
      <c r="A16" s="82" t="s">
        <v>186</v>
      </c>
      <c r="B16" s="83" t="s">
        <v>187</v>
      </c>
    </row>
    <row r="17" spans="1:2" ht="16" customHeight="1" x14ac:dyDescent="0.15">
      <c r="A17" s="82" t="s">
        <v>188</v>
      </c>
      <c r="B17" s="83" t="s">
        <v>204</v>
      </c>
    </row>
    <row r="18" spans="1:2" ht="16" customHeight="1" x14ac:dyDescent="0.15">
      <c r="A18" s="82"/>
      <c r="B18" s="83"/>
    </row>
    <row r="19" spans="1:2" ht="16" customHeight="1" x14ac:dyDescent="0.15">
      <c r="A19" s="82" t="s">
        <v>189</v>
      </c>
      <c r="B19" s="83" t="s">
        <v>190</v>
      </c>
    </row>
    <row r="20" spans="1:2" ht="16" customHeight="1" x14ac:dyDescent="0.15">
      <c r="A20" s="82" t="s">
        <v>191</v>
      </c>
      <c r="B20" s="83" t="s">
        <v>192</v>
      </c>
    </row>
    <row r="21" spans="1:2" ht="16" customHeight="1" x14ac:dyDescent="0.15">
      <c r="A21" s="82" t="s">
        <v>193</v>
      </c>
      <c r="B21" s="83" t="s">
        <v>194</v>
      </c>
    </row>
    <row r="22" spans="1:2" ht="16" customHeight="1" x14ac:dyDescent="0.15">
      <c r="A22" s="82" t="s">
        <v>195</v>
      </c>
      <c r="B22" s="83" t="s">
        <v>196</v>
      </c>
    </row>
    <row r="23" spans="1:2" ht="16" customHeight="1" x14ac:dyDescent="0.15">
      <c r="A23" s="82"/>
      <c r="B23" s="83"/>
    </row>
    <row r="24" spans="1:2" ht="16" customHeight="1" x14ac:dyDescent="0.15">
      <c r="A24" s="84" t="s">
        <v>197</v>
      </c>
      <c r="B24" s="84" t="s">
        <v>198</v>
      </c>
    </row>
    <row r="25" spans="1:2" ht="16" customHeight="1" x14ac:dyDescent="0.15">
      <c r="A25" s="84" t="s">
        <v>199</v>
      </c>
      <c r="B25" s="84" t="s">
        <v>200</v>
      </c>
    </row>
    <row r="26" spans="1:2" ht="16" customHeight="1" x14ac:dyDescent="0.15">
      <c r="A26" s="84" t="s">
        <v>201</v>
      </c>
      <c r="B26" s="84" t="s">
        <v>210</v>
      </c>
    </row>
    <row r="27" spans="1:2" ht="16" customHeight="1" x14ac:dyDescent="0.15">
      <c r="A27" s="84" t="s">
        <v>203</v>
      </c>
      <c r="B27" s="85" t="s">
        <v>211</v>
      </c>
    </row>
    <row r="28" spans="1:2" ht="12.75" customHeight="1" x14ac:dyDescent="0.15"/>
    <row r="29" spans="1:2" ht="12.75" customHeight="1" x14ac:dyDescent="0.15"/>
    <row r="30" spans="1:2" ht="12.75" customHeight="1" x14ac:dyDescent="0.15"/>
    <row r="31" spans="1:2" ht="12.75" customHeight="1" x14ac:dyDescent="0.15"/>
    <row r="32" spans="1: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Key Inputs</vt:lpstr>
      <vt:lpstr>Annual</vt:lpstr>
      <vt:lpstr>Monthly</vt:lpstr>
      <vt:lpstr>Sept Ice</vt:lpstr>
      <vt:lpstr>Season Ice</vt:lpstr>
      <vt:lpstr>Officials</vt:lpstr>
      <vt:lpstr>Provincials</vt:lpstr>
      <vt:lpstr>Team Account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 Rockx</cp:lastModifiedBy>
  <dcterms:modified xsi:type="dcterms:W3CDTF">2025-05-08T16:53:58Z</dcterms:modified>
</cp:coreProperties>
</file>